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" windowWidth="15252" windowHeight="816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61" i="1" l="1"/>
  <c r="F62" i="1"/>
  <c r="F63" i="1"/>
  <c r="F64" i="1"/>
  <c r="F65" i="1"/>
  <c r="F66" i="1"/>
  <c r="F67" i="1"/>
  <c r="F68" i="1"/>
  <c r="F60" i="1"/>
  <c r="E61" i="1"/>
  <c r="E62" i="1"/>
  <c r="E63" i="1"/>
  <c r="E64" i="1"/>
  <c r="E65" i="1"/>
  <c r="E66" i="1"/>
  <c r="E67" i="1"/>
  <c r="E68" i="1"/>
  <c r="E60" i="1"/>
  <c r="J18" i="1" l="1"/>
  <c r="O47" i="1" l="1"/>
  <c r="O46" i="1" s="1"/>
  <c r="O45" i="1" s="1"/>
  <c r="O44" i="1" s="1"/>
  <c r="O43" i="1" s="1"/>
  <c r="O42" i="1" s="1"/>
  <c r="O41" i="1" s="1"/>
  <c r="O40" i="1" s="1"/>
  <c r="O39" i="1" s="1"/>
  <c r="O38" i="1" s="1"/>
  <c r="O37" i="1" s="1"/>
  <c r="O36" i="1" s="1"/>
  <c r="O35" i="1" s="1"/>
  <c r="O34" i="1" s="1"/>
  <c r="O33" i="1" s="1"/>
  <c r="O32" i="1" s="1"/>
  <c r="O31" i="1" s="1"/>
  <c r="O30" i="1" s="1"/>
  <c r="O29" i="1" s="1"/>
  <c r="O28" i="1" s="1"/>
  <c r="O27" i="1" s="1"/>
  <c r="O26" i="1" s="1"/>
  <c r="O25" i="1" s="1"/>
  <c r="O24" i="1" s="1"/>
  <c r="O23" i="1" s="1"/>
  <c r="O22" i="1" s="1"/>
  <c r="O21" i="1" s="1"/>
  <c r="O20" i="1" s="1"/>
  <c r="O19" i="1" s="1"/>
  <c r="O18" i="1" s="1"/>
  <c r="O17" i="1" s="1"/>
  <c r="O16" i="1" s="1"/>
  <c r="O15" i="1" s="1"/>
  <c r="O14" i="1" s="1"/>
  <c r="O13" i="1" s="1"/>
  <c r="O12" i="1" s="1"/>
  <c r="O11" i="1" s="1"/>
  <c r="O10" i="1" s="1"/>
  <c r="O9" i="1" s="1"/>
  <c r="O8" i="1" s="1"/>
  <c r="K5" i="1"/>
  <c r="K18" i="1" s="1"/>
  <c r="L18" i="1" s="1"/>
  <c r="M18" i="1" s="1"/>
  <c r="N18" i="1" s="1"/>
  <c r="J51" i="1"/>
  <c r="K51" i="1"/>
  <c r="L51" i="1" s="1"/>
  <c r="M51" i="1" s="1"/>
  <c r="N51" i="1" s="1"/>
  <c r="J29" i="1"/>
  <c r="K29" i="1" s="1"/>
  <c r="L29" i="1" s="1"/>
  <c r="M29" i="1" s="1"/>
  <c r="N29" i="1" s="1"/>
  <c r="J30" i="1"/>
  <c r="K30" i="1"/>
  <c r="L30" i="1" s="1"/>
  <c r="M30" i="1" s="1"/>
  <c r="N30" i="1" s="1"/>
  <c r="J31" i="1"/>
  <c r="K31" i="1" s="1"/>
  <c r="L31" i="1" s="1"/>
  <c r="M31" i="1" s="1"/>
  <c r="N31" i="1" s="1"/>
  <c r="J32" i="1"/>
  <c r="K32" i="1" s="1"/>
  <c r="L32" i="1" s="1"/>
  <c r="M32" i="1" s="1"/>
  <c r="N32" i="1" s="1"/>
  <c r="J33" i="1"/>
  <c r="K33" i="1" s="1"/>
  <c r="L33" i="1" s="1"/>
  <c r="M33" i="1" s="1"/>
  <c r="N33" i="1" s="1"/>
  <c r="J34" i="1"/>
  <c r="K34" i="1" s="1"/>
  <c r="L34" i="1" s="1"/>
  <c r="M34" i="1" s="1"/>
  <c r="N34" i="1" s="1"/>
  <c r="J35" i="1"/>
  <c r="K35" i="1" s="1"/>
  <c r="L35" i="1" s="1"/>
  <c r="M35" i="1" s="1"/>
  <c r="N35" i="1" s="1"/>
  <c r="J36" i="1"/>
  <c r="K36" i="1" s="1"/>
  <c r="L36" i="1" s="1"/>
  <c r="M36" i="1" s="1"/>
  <c r="N36" i="1" s="1"/>
  <c r="J37" i="1"/>
  <c r="K37" i="1"/>
  <c r="L37" i="1" s="1"/>
  <c r="M37" i="1" s="1"/>
  <c r="N37" i="1" s="1"/>
  <c r="J38" i="1"/>
  <c r="K38" i="1" s="1"/>
  <c r="L38" i="1" s="1"/>
  <c r="M38" i="1" s="1"/>
  <c r="N38" i="1" s="1"/>
  <c r="J39" i="1"/>
  <c r="K39" i="1"/>
  <c r="L39" i="1" s="1"/>
  <c r="M39" i="1" s="1"/>
  <c r="N39" i="1" s="1"/>
  <c r="J40" i="1"/>
  <c r="K40" i="1" s="1"/>
  <c r="L40" i="1" s="1"/>
  <c r="M40" i="1" s="1"/>
  <c r="N40" i="1" s="1"/>
  <c r="J41" i="1"/>
  <c r="K41" i="1" s="1"/>
  <c r="L41" i="1" s="1"/>
  <c r="M41" i="1" s="1"/>
  <c r="N41" i="1" s="1"/>
  <c r="J42" i="1"/>
  <c r="K42" i="1" s="1"/>
  <c r="L42" i="1" s="1"/>
  <c r="M42" i="1" s="1"/>
  <c r="N42" i="1" s="1"/>
  <c r="J43" i="1"/>
  <c r="K43" i="1" s="1"/>
  <c r="L43" i="1" s="1"/>
  <c r="M43" i="1" s="1"/>
  <c r="N43" i="1" s="1"/>
  <c r="J44" i="1"/>
  <c r="K44" i="1"/>
  <c r="L44" i="1" s="1"/>
  <c r="M44" i="1" s="1"/>
  <c r="N44" i="1" s="1"/>
  <c r="J45" i="1"/>
  <c r="K45" i="1" s="1"/>
  <c r="L45" i="1" s="1"/>
  <c r="M45" i="1" s="1"/>
  <c r="N45" i="1" s="1"/>
  <c r="J46" i="1"/>
  <c r="K46" i="1" s="1"/>
  <c r="L46" i="1" s="1"/>
  <c r="M46" i="1" s="1"/>
  <c r="N46" i="1" s="1"/>
  <c r="J47" i="1"/>
  <c r="K47" i="1" s="1"/>
  <c r="L47" i="1" s="1"/>
  <c r="M47" i="1" s="1"/>
  <c r="N47" i="1" s="1"/>
  <c r="J48" i="1"/>
  <c r="K48" i="1" s="1"/>
  <c r="L48" i="1" s="1"/>
  <c r="M48" i="1" s="1"/>
  <c r="N48" i="1" s="1"/>
  <c r="J49" i="1"/>
  <c r="K49" i="1"/>
  <c r="L49" i="1" s="1"/>
  <c r="M49" i="1" s="1"/>
  <c r="N49" i="1" s="1"/>
  <c r="J50" i="1"/>
  <c r="K50" i="1" s="1"/>
  <c r="J9" i="1"/>
  <c r="K9" i="1" s="1"/>
  <c r="L9" i="1" s="1"/>
  <c r="M9" i="1" s="1"/>
  <c r="N9" i="1" s="1"/>
  <c r="J10" i="1"/>
  <c r="K10" i="1" s="1"/>
  <c r="L10" i="1" s="1"/>
  <c r="M10" i="1" s="1"/>
  <c r="N10" i="1" s="1"/>
  <c r="J11" i="1"/>
  <c r="K11" i="1" s="1"/>
  <c r="L11" i="1" s="1"/>
  <c r="M11" i="1" s="1"/>
  <c r="N11" i="1" s="1"/>
  <c r="J12" i="1"/>
  <c r="K12" i="1" s="1"/>
  <c r="L12" i="1" s="1"/>
  <c r="M12" i="1" s="1"/>
  <c r="N12" i="1" s="1"/>
  <c r="J13" i="1"/>
  <c r="K13" i="1" s="1"/>
  <c r="L13" i="1" s="1"/>
  <c r="M13" i="1" s="1"/>
  <c r="N13" i="1" s="1"/>
  <c r="J14" i="1"/>
  <c r="K14" i="1" s="1"/>
  <c r="L14" i="1" s="1"/>
  <c r="M14" i="1" s="1"/>
  <c r="N14" i="1" s="1"/>
  <c r="J15" i="1"/>
  <c r="K15" i="1" s="1"/>
  <c r="L15" i="1" s="1"/>
  <c r="M15" i="1" s="1"/>
  <c r="N15" i="1" s="1"/>
  <c r="J16" i="1"/>
  <c r="K16" i="1" s="1"/>
  <c r="L16" i="1" s="1"/>
  <c r="M16" i="1" s="1"/>
  <c r="N16" i="1" s="1"/>
  <c r="J17" i="1"/>
  <c r="K17" i="1" s="1"/>
  <c r="L17" i="1" s="1"/>
  <c r="M17" i="1" s="1"/>
  <c r="N17" i="1" s="1"/>
  <c r="J19" i="1"/>
  <c r="K19" i="1" s="1"/>
  <c r="L19" i="1" s="1"/>
  <c r="M19" i="1" s="1"/>
  <c r="N19" i="1" s="1"/>
  <c r="J20" i="1"/>
  <c r="K20" i="1" s="1"/>
  <c r="L20" i="1" s="1"/>
  <c r="M20" i="1" s="1"/>
  <c r="N20" i="1" s="1"/>
  <c r="J21" i="1"/>
  <c r="K21" i="1" s="1"/>
  <c r="L21" i="1" s="1"/>
  <c r="M21" i="1" s="1"/>
  <c r="N21" i="1" s="1"/>
  <c r="J22" i="1"/>
  <c r="K22" i="1" s="1"/>
  <c r="L22" i="1" s="1"/>
  <c r="M22" i="1" s="1"/>
  <c r="N22" i="1" s="1"/>
  <c r="J23" i="1"/>
  <c r="K23" i="1" s="1"/>
  <c r="L23" i="1" s="1"/>
  <c r="M23" i="1" s="1"/>
  <c r="N23" i="1" s="1"/>
  <c r="J24" i="1"/>
  <c r="K24" i="1" s="1"/>
  <c r="L24" i="1" s="1"/>
  <c r="M24" i="1" s="1"/>
  <c r="N24" i="1" s="1"/>
  <c r="J25" i="1"/>
  <c r="K25" i="1" s="1"/>
  <c r="L25" i="1" s="1"/>
  <c r="M25" i="1" s="1"/>
  <c r="N25" i="1" s="1"/>
  <c r="J26" i="1"/>
  <c r="K26" i="1" s="1"/>
  <c r="L26" i="1" s="1"/>
  <c r="M26" i="1" s="1"/>
  <c r="N26" i="1" s="1"/>
  <c r="J27" i="1"/>
  <c r="K27" i="1" s="1"/>
  <c r="L27" i="1" s="1"/>
  <c r="M27" i="1" s="1"/>
  <c r="N27" i="1" s="1"/>
  <c r="J28" i="1"/>
  <c r="K28" i="1" s="1"/>
  <c r="L28" i="1" s="1"/>
  <c r="M28" i="1" s="1"/>
  <c r="N28" i="1" s="1"/>
  <c r="J8" i="1"/>
  <c r="K8" i="1" s="1"/>
  <c r="L8" i="1" s="1"/>
  <c r="M8" i="1" s="1"/>
  <c r="N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G8" i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D25" i="1" s="1"/>
  <c r="L50" i="1" l="1"/>
  <c r="M50" i="1" s="1"/>
  <c r="N50" i="1" s="1"/>
  <c r="E26" i="1"/>
  <c r="F23" i="1"/>
  <c r="F22" i="1" s="1"/>
  <c r="F21" i="1" s="1"/>
  <c r="F20" i="1" s="1"/>
  <c r="F19" i="1" s="1"/>
  <c r="F18" i="1" s="1"/>
  <c r="F17" i="1" s="1"/>
  <c r="F16" i="1" s="1"/>
  <c r="F15" i="1" s="1"/>
  <c r="F14" i="1" s="1"/>
  <c r="F13" i="1" s="1"/>
  <c r="F12" i="1" s="1"/>
  <c r="F11" i="1" s="1"/>
  <c r="F10" i="1" s="1"/>
  <c r="F9" i="1" s="1"/>
  <c r="F8" i="1" s="1"/>
  <c r="F7" i="1" s="1"/>
  <c r="G24" i="1"/>
  <c r="G25" i="1" s="1"/>
  <c r="G26" i="1" s="1"/>
  <c r="G27" i="1" s="1"/>
  <c r="C23" i="1"/>
  <c r="C22" i="1" s="1"/>
  <c r="C21" i="1" s="1"/>
  <c r="C20" i="1" s="1"/>
  <c r="C19" i="1" s="1"/>
  <c r="C18" i="1" s="1"/>
  <c r="C17" i="1" s="1"/>
  <c r="C16" i="1" s="1"/>
  <c r="C15" i="1" s="1"/>
  <c r="C14" i="1" s="1"/>
  <c r="C13" i="1" s="1"/>
  <c r="C12" i="1" s="1"/>
  <c r="C11" i="1" s="1"/>
  <c r="C10" i="1" s="1"/>
  <c r="C9" i="1" s="1"/>
  <c r="C8" i="1" s="1"/>
  <c r="C7" i="1" s="1"/>
  <c r="D24" i="1"/>
  <c r="D23" i="1" s="1"/>
  <c r="D22" i="1" s="1"/>
  <c r="D21" i="1" s="1"/>
  <c r="D20" i="1" s="1"/>
  <c r="D19" i="1" s="1"/>
  <c r="D18" i="1" s="1"/>
  <c r="D17" i="1" s="1"/>
  <c r="D16" i="1" s="1"/>
  <c r="D15" i="1" s="1"/>
  <c r="D14" i="1" s="1"/>
  <c r="D13" i="1" s="1"/>
  <c r="D12" i="1" s="1"/>
  <c r="D11" i="1" s="1"/>
  <c r="D10" i="1" s="1"/>
  <c r="D9" i="1" s="1"/>
  <c r="D8" i="1" s="1"/>
  <c r="B25" i="1"/>
  <c r="B24" i="1"/>
  <c r="B23" i="1" s="1"/>
  <c r="B22" i="1" s="1"/>
  <c r="B21" i="1" s="1"/>
  <c r="B20" i="1" s="1"/>
  <c r="B19" i="1" s="1"/>
  <c r="B18" i="1" s="1"/>
  <c r="B17" i="1" s="1"/>
  <c r="B16" i="1" s="1"/>
  <c r="B15" i="1" s="1"/>
  <c r="B14" i="1" s="1"/>
  <c r="B13" i="1" s="1"/>
  <c r="B12" i="1" s="1"/>
  <c r="B11" i="1" s="1"/>
  <c r="B10" i="1" s="1"/>
  <c r="B9" i="1" s="1"/>
  <c r="B8" i="1" s="1"/>
  <c r="E27" i="1"/>
  <c r="D27" i="1" s="1"/>
  <c r="B27" i="1" s="1"/>
  <c r="D7" i="1"/>
  <c r="B7" i="1"/>
</calcChain>
</file>

<file path=xl/sharedStrings.xml><?xml version="1.0" encoding="utf-8"?>
<sst xmlns="http://schemas.openxmlformats.org/spreadsheetml/2006/main" count="107" uniqueCount="38">
  <si>
    <t>A=</t>
  </si>
  <si>
    <t>F=</t>
  </si>
  <si>
    <t>n</t>
  </si>
  <si>
    <t>An=A*F/(F+n*A)</t>
  </si>
  <si>
    <t>Largeur pics=</t>
  </si>
  <si>
    <t>Decore</t>
  </si>
  <si>
    <t>PV</t>
  </si>
  <si>
    <t>Tir</t>
  </si>
  <si>
    <t>Vaisseau</t>
  </si>
  <si>
    <t>Reacteur1</t>
  </si>
  <si>
    <t>Reacteur2</t>
  </si>
  <si>
    <t>Avant</t>
  </si>
  <si>
    <t>Après</t>
  </si>
  <si>
    <t>38 &gt; 44</t>
  </si>
  <si>
    <t>39 &gt; 45</t>
  </si>
  <si>
    <t>40 &gt; 46</t>
  </si>
  <si>
    <t>41 &gt; 47</t>
  </si>
  <si>
    <t>42 &gt; 48</t>
  </si>
  <si>
    <t>Modif :</t>
  </si>
  <si>
    <t>Life / GO</t>
  </si>
  <si>
    <t>nb pics en +</t>
  </si>
  <si>
    <t>ID pics management</t>
  </si>
  <si>
    <t>Parfaitement n'importe quoi !!! :D</t>
  </si>
  <si>
    <t>Lum</t>
  </si>
  <si>
    <t>ID</t>
  </si>
  <si>
    <t>Dlum =</t>
  </si>
  <si>
    <t>%</t>
  </si>
  <si>
    <t>Larg.*</t>
  </si>
  <si>
    <t>An</t>
  </si>
  <si>
    <t>Pas n'importe quoi !! :D</t>
  </si>
  <si>
    <t>http://maths.tetras.org/Perspective.pdf</t>
  </si>
  <si>
    <t>43+</t>
  </si>
  <si>
    <t>%*2</t>
  </si>
  <si>
    <t>%*4</t>
  </si>
  <si>
    <t>Decore/2</t>
  </si>
  <si>
    <t>Decore/4</t>
  </si>
  <si>
    <t>%=100*F/(F+n*A)</t>
  </si>
  <si>
    <t>X(n)=100*FF'/(FF'+n*AB)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</si>
</sst>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vertical="center"/>
    </xf>
    <xf numFmtId="1" fontId="1" fillId="2" borderId="2" xfId="1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1" fillId="2" borderId="4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1" fontId="0" fillId="4" borderId="9" xfId="0" applyNumberForma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" fontId="0" fillId="5" borderId="2" xfId="0" applyNumberFormat="1" applyFill="1" applyBorder="1" applyAlignment="1">
      <alignment horizontal="center" vertical="center"/>
    </xf>
    <xf numFmtId="1" fontId="0" fillId="5" borderId="9" xfId="0" applyNumberForma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3" fillId="0" borderId="0" xfId="2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</cellXfs>
  <cellStyles count="3">
    <cellStyle name="Calculation" xfId="1" builtinId="22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aths.tetras.org/Perspectiv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tabSelected="1" topLeftCell="E1" zoomScaleNormal="100" workbookViewId="0">
      <selection activeCell="R20" sqref="R20"/>
    </sheetView>
  </sheetViews>
  <sheetFormatPr defaultColWidth="11.44140625" defaultRowHeight="14.4" x14ac:dyDescent="0.3"/>
  <cols>
    <col min="1" max="1" width="5.6640625" style="1" customWidth="1"/>
    <col min="2" max="2" width="5.44140625" style="1" customWidth="1"/>
    <col min="3" max="3" width="5.88671875" style="1" customWidth="1"/>
    <col min="4" max="4" width="14.109375" style="1" customWidth="1"/>
    <col min="5" max="5" width="11.44140625" style="1"/>
    <col min="6" max="6" width="6" style="1" customWidth="1"/>
    <col min="7" max="8" width="11.44140625" style="1"/>
    <col min="9" max="9" width="7.5546875" style="1" customWidth="1"/>
    <col min="10" max="10" width="8.33203125" style="1" customWidth="1"/>
    <col min="11" max="11" width="8.109375" style="1" customWidth="1"/>
    <col min="12" max="14" width="7" style="1" customWidth="1"/>
    <col min="15" max="15" width="6.109375" style="1" customWidth="1"/>
    <col min="16" max="17" width="5.88671875" style="1" customWidth="1"/>
    <col min="18" max="18" width="13" style="1" customWidth="1"/>
    <col min="19" max="19" width="7.6640625" style="1" customWidth="1"/>
    <col min="20" max="16384" width="11.44140625" style="1"/>
  </cols>
  <sheetData>
    <row r="1" spans="1:22" ht="17.100000000000001" customHeight="1" x14ac:dyDescent="0.3">
      <c r="I1" s="38" t="s">
        <v>29</v>
      </c>
      <c r="J1" s="38"/>
      <c r="K1" s="38"/>
      <c r="L1" s="38"/>
      <c r="M1" s="38"/>
      <c r="N1" s="38"/>
      <c r="O1" s="38"/>
      <c r="P1" s="38"/>
      <c r="Q1" s="32"/>
    </row>
    <row r="2" spans="1:22" ht="17.100000000000001" customHeight="1" x14ac:dyDescent="0.3">
      <c r="I2" s="38"/>
      <c r="J2" s="38"/>
      <c r="K2" s="38"/>
      <c r="L2" s="38"/>
      <c r="M2" s="38"/>
      <c r="N2" s="38"/>
      <c r="O2" s="38"/>
      <c r="P2" s="38"/>
      <c r="Q2" s="32"/>
      <c r="R2" s="20"/>
    </row>
    <row r="3" spans="1:22" ht="17.100000000000001" customHeight="1" x14ac:dyDescent="0.25">
      <c r="J3" s="27" t="s">
        <v>0</v>
      </c>
      <c r="K3" s="13">
        <v>20</v>
      </c>
      <c r="L3" s="13" t="s">
        <v>3</v>
      </c>
      <c r="O3" s="12"/>
      <c r="P3" s="12"/>
      <c r="Q3" s="12"/>
    </row>
    <row r="4" spans="1:22" ht="17.100000000000001" customHeight="1" x14ac:dyDescent="0.25">
      <c r="J4" s="27" t="s">
        <v>1</v>
      </c>
      <c r="K4" s="13">
        <v>120</v>
      </c>
      <c r="L4" s="37" t="s">
        <v>30</v>
      </c>
      <c r="M4" s="13"/>
      <c r="N4" s="13"/>
      <c r="O4" s="12"/>
      <c r="P4" s="12"/>
      <c r="Q4" s="12"/>
    </row>
    <row r="5" spans="1:22" ht="17.100000000000001" customHeight="1" x14ac:dyDescent="0.3">
      <c r="A5" s="38" t="s">
        <v>22</v>
      </c>
      <c r="B5" s="38"/>
      <c r="C5" s="38"/>
      <c r="D5" s="38"/>
      <c r="E5" s="38"/>
      <c r="F5" s="38"/>
      <c r="G5" s="38"/>
      <c r="J5" s="27" t="s">
        <v>4</v>
      </c>
      <c r="K5" s="13">
        <f>2196</f>
        <v>2196</v>
      </c>
      <c r="L5" s="13" t="s">
        <v>36</v>
      </c>
      <c r="M5" s="12"/>
      <c r="N5" s="12"/>
      <c r="O5" s="12"/>
      <c r="P5" s="12"/>
      <c r="Q5" s="12"/>
      <c r="S5" s="38" t="s">
        <v>21</v>
      </c>
      <c r="T5" s="38"/>
      <c r="U5" s="38"/>
      <c r="V5" s="38"/>
    </row>
    <row r="6" spans="1:22" ht="17.100000000000001" customHeight="1" thickBot="1" x14ac:dyDescent="0.35">
      <c r="A6" s="39"/>
      <c r="B6" s="39"/>
      <c r="C6" s="39"/>
      <c r="D6" s="39"/>
      <c r="E6" s="39"/>
      <c r="F6" s="39"/>
      <c r="G6" s="39"/>
      <c r="J6" s="27" t="s">
        <v>25</v>
      </c>
      <c r="K6" s="13">
        <v>2</v>
      </c>
      <c r="L6" s="13" t="s">
        <v>37</v>
      </c>
      <c r="M6" s="12"/>
      <c r="N6" s="12"/>
      <c r="O6" s="12"/>
      <c r="P6" s="12"/>
      <c r="Q6" s="12"/>
      <c r="S6" s="39"/>
      <c r="T6" s="39"/>
      <c r="U6" s="39"/>
      <c r="V6" s="39"/>
    </row>
    <row r="7" spans="1:22" ht="17.100000000000001" customHeight="1" x14ac:dyDescent="0.3">
      <c r="A7" s="14">
        <v>1</v>
      </c>
      <c r="B7" s="22">
        <f t="shared" ref="B7:B25" si="0">B8-D7</f>
        <v>8.8000000000000131</v>
      </c>
      <c r="C7" s="22">
        <f t="shared" ref="C7:C23" si="1">C8-F7</f>
        <v>11.940000000000076</v>
      </c>
      <c r="D7" s="22">
        <f t="shared" ref="D7:D25" si="2">D8-E7</f>
        <v>1.0200000000000014</v>
      </c>
      <c r="E7" s="23">
        <v>0.42</v>
      </c>
      <c r="F7" s="22">
        <f t="shared" ref="F7:F23" si="3">F8-G7</f>
        <v>5.3399999999999928</v>
      </c>
      <c r="G7" s="24">
        <v>-0.02</v>
      </c>
      <c r="I7" s="5" t="s">
        <v>2</v>
      </c>
      <c r="J7" s="6" t="s">
        <v>28</v>
      </c>
      <c r="K7" s="6" t="s">
        <v>27</v>
      </c>
      <c r="L7" s="6" t="s">
        <v>26</v>
      </c>
      <c r="M7" s="6" t="s">
        <v>32</v>
      </c>
      <c r="N7" s="6" t="s">
        <v>33</v>
      </c>
      <c r="O7" s="6" t="s">
        <v>23</v>
      </c>
      <c r="P7" s="7" t="s">
        <v>24</v>
      </c>
      <c r="Q7" s="36"/>
      <c r="S7" s="5" t="s">
        <v>24</v>
      </c>
      <c r="T7" s="6" t="s">
        <v>11</v>
      </c>
      <c r="U7" s="7" t="s">
        <v>12</v>
      </c>
      <c r="V7" s="17" t="s">
        <v>18</v>
      </c>
    </row>
    <row r="8" spans="1:22" ht="17.100000000000001" customHeight="1" x14ac:dyDescent="0.3">
      <c r="A8" s="8">
        <f>A7+1</f>
        <v>2</v>
      </c>
      <c r="B8" s="4">
        <f t="shared" si="0"/>
        <v>9.8200000000000145</v>
      </c>
      <c r="C8" s="4">
        <f t="shared" si="1"/>
        <v>17.280000000000069</v>
      </c>
      <c r="D8" s="4">
        <f t="shared" si="2"/>
        <v>1.4400000000000013</v>
      </c>
      <c r="E8" s="3">
        <f>E7</f>
        <v>0.42</v>
      </c>
      <c r="F8" s="4">
        <f t="shared" si="3"/>
        <v>5.3199999999999932</v>
      </c>
      <c r="G8" s="15">
        <f>G7</f>
        <v>-0.02</v>
      </c>
      <c r="H8" s="35"/>
      <c r="I8" s="8">
        <v>41.9</v>
      </c>
      <c r="J8" s="25">
        <f t="shared" ref="J8:J51" si="4">K$3*K$4/(K$4+I8*K$3)</f>
        <v>2.5052192066805845</v>
      </c>
      <c r="K8" s="4">
        <f t="shared" ref="K8:K51" si="5">K$5/K$3*J8</f>
        <v>275.07306889352816</v>
      </c>
      <c r="L8" s="4">
        <f t="shared" ref="L8:L51" si="6">100*K8/K$5</f>
        <v>12.52609603340292</v>
      </c>
      <c r="M8" s="33">
        <f t="shared" ref="M8:N43" si="7">L8*2</f>
        <v>25.052192066805841</v>
      </c>
      <c r="N8" s="30">
        <f t="shared" si="7"/>
        <v>50.104384133611681</v>
      </c>
      <c r="O8" s="30">
        <f t="shared" ref="O8:O47" si="8">O9-K$6</f>
        <v>20</v>
      </c>
      <c r="P8" s="28">
        <v>1</v>
      </c>
      <c r="Q8" s="36">
        <v>12.5</v>
      </c>
      <c r="S8" s="8">
        <v>1</v>
      </c>
      <c r="T8" s="3" t="s">
        <v>5</v>
      </c>
      <c r="U8" s="15" t="s">
        <v>35</v>
      </c>
      <c r="V8" s="18" t="s">
        <v>13</v>
      </c>
    </row>
    <row r="9" spans="1:22" ht="17.100000000000001" customHeight="1" x14ac:dyDescent="0.3">
      <c r="A9" s="8">
        <f t="shared" ref="A9:A27" si="9">A8+1</f>
        <v>3</v>
      </c>
      <c r="B9" s="4">
        <f t="shared" si="0"/>
        <v>11.260000000000016</v>
      </c>
      <c r="C9" s="4">
        <f t="shared" si="1"/>
        <v>22.600000000000062</v>
      </c>
      <c r="D9" s="4">
        <f t="shared" si="2"/>
        <v>1.8600000000000012</v>
      </c>
      <c r="E9" s="3">
        <f t="shared" ref="E9:E27" si="10">E8</f>
        <v>0.42</v>
      </c>
      <c r="F9" s="4">
        <f t="shared" si="3"/>
        <v>5.2999999999999936</v>
      </c>
      <c r="G9" s="15">
        <f t="shared" ref="G9:G27" si="11">G8</f>
        <v>-0.02</v>
      </c>
      <c r="H9" s="35"/>
      <c r="I9" s="8">
        <v>40.9</v>
      </c>
      <c r="J9" s="25">
        <f t="shared" si="4"/>
        <v>2.5586353944562901</v>
      </c>
      <c r="K9" s="4">
        <f t="shared" si="5"/>
        <v>280.93816631130062</v>
      </c>
      <c r="L9" s="4">
        <f t="shared" si="6"/>
        <v>12.793176972281449</v>
      </c>
      <c r="M9" s="33">
        <f t="shared" si="7"/>
        <v>25.586353944562898</v>
      </c>
      <c r="N9" s="30">
        <f t="shared" si="7"/>
        <v>51.172707889125796</v>
      </c>
      <c r="O9" s="30">
        <f t="shared" si="8"/>
        <v>22</v>
      </c>
      <c r="P9" s="28">
        <v>2</v>
      </c>
      <c r="Q9" s="36">
        <v>12.76595744680851</v>
      </c>
      <c r="S9" s="8">
        <v>2</v>
      </c>
      <c r="T9" s="3" t="s">
        <v>5</v>
      </c>
      <c r="U9" s="15" t="s">
        <v>35</v>
      </c>
      <c r="V9" s="18" t="s">
        <v>14</v>
      </c>
    </row>
    <row r="10" spans="1:22" ht="17.100000000000001" customHeight="1" x14ac:dyDescent="0.3">
      <c r="A10" s="8">
        <f t="shared" si="9"/>
        <v>4</v>
      </c>
      <c r="B10" s="4">
        <f t="shared" si="0"/>
        <v>13.120000000000017</v>
      </c>
      <c r="C10" s="4">
        <f t="shared" si="1"/>
        <v>27.900000000000055</v>
      </c>
      <c r="D10" s="4">
        <f t="shared" si="2"/>
        <v>2.2800000000000011</v>
      </c>
      <c r="E10" s="3">
        <f t="shared" si="10"/>
        <v>0.42</v>
      </c>
      <c r="F10" s="4">
        <f t="shared" si="3"/>
        <v>5.279999999999994</v>
      </c>
      <c r="G10" s="15">
        <f t="shared" si="11"/>
        <v>-0.02</v>
      </c>
      <c r="H10" s="35"/>
      <c r="I10" s="8">
        <v>39.9</v>
      </c>
      <c r="J10" s="25">
        <f t="shared" si="4"/>
        <v>2.6143790849673203</v>
      </c>
      <c r="K10" s="4">
        <f t="shared" si="5"/>
        <v>287.05882352941177</v>
      </c>
      <c r="L10" s="4">
        <f t="shared" si="6"/>
        <v>13.071895424836603</v>
      </c>
      <c r="M10" s="33">
        <f t="shared" si="7"/>
        <v>26.143790849673206</v>
      </c>
      <c r="N10" s="30">
        <f t="shared" si="7"/>
        <v>52.287581699346411</v>
      </c>
      <c r="O10" s="30">
        <f t="shared" si="8"/>
        <v>24</v>
      </c>
      <c r="P10" s="28">
        <v>3</v>
      </c>
      <c r="Q10" s="36">
        <v>13.043478260869565</v>
      </c>
      <c r="S10" s="8">
        <v>3</v>
      </c>
      <c r="T10" s="3" t="s">
        <v>5</v>
      </c>
      <c r="U10" s="15" t="s">
        <v>35</v>
      </c>
      <c r="V10" s="18" t="s">
        <v>15</v>
      </c>
    </row>
    <row r="11" spans="1:22" ht="17.100000000000001" customHeight="1" x14ac:dyDescent="0.3">
      <c r="A11" s="8">
        <f t="shared" si="9"/>
        <v>5</v>
      </c>
      <c r="B11" s="4">
        <f t="shared" si="0"/>
        <v>15.400000000000018</v>
      </c>
      <c r="C11" s="4">
        <f t="shared" si="1"/>
        <v>33.180000000000049</v>
      </c>
      <c r="D11" s="4">
        <f t="shared" si="2"/>
        <v>2.7000000000000011</v>
      </c>
      <c r="E11" s="3">
        <f t="shared" si="10"/>
        <v>0.42</v>
      </c>
      <c r="F11" s="4">
        <f t="shared" si="3"/>
        <v>5.2599999999999945</v>
      </c>
      <c r="G11" s="15">
        <f t="shared" si="11"/>
        <v>-0.02</v>
      </c>
      <c r="H11" s="35"/>
      <c r="I11" s="8">
        <v>38.9</v>
      </c>
      <c r="J11" s="25">
        <f t="shared" si="4"/>
        <v>2.6726057906458798</v>
      </c>
      <c r="K11" s="4">
        <f t="shared" si="5"/>
        <v>293.45211581291761</v>
      </c>
      <c r="L11" s="4">
        <f t="shared" si="6"/>
        <v>13.363028953229399</v>
      </c>
      <c r="M11" s="33">
        <f t="shared" si="7"/>
        <v>26.726057906458799</v>
      </c>
      <c r="N11" s="30">
        <f t="shared" si="7"/>
        <v>53.452115812917597</v>
      </c>
      <c r="O11" s="30">
        <f t="shared" si="8"/>
        <v>26</v>
      </c>
      <c r="P11" s="28">
        <v>4</v>
      </c>
      <c r="Q11" s="36">
        <v>13.333333333333332</v>
      </c>
      <c r="S11" s="8">
        <v>4</v>
      </c>
      <c r="T11" s="3" t="s">
        <v>5</v>
      </c>
      <c r="U11" s="15" t="s">
        <v>35</v>
      </c>
      <c r="V11" s="18" t="s">
        <v>16</v>
      </c>
    </row>
    <row r="12" spans="1:22" ht="17.100000000000001" customHeight="1" thickBot="1" x14ac:dyDescent="0.35">
      <c r="A12" s="8">
        <f t="shared" si="9"/>
        <v>6</v>
      </c>
      <c r="B12" s="4">
        <f t="shared" si="0"/>
        <v>18.100000000000019</v>
      </c>
      <c r="C12" s="4">
        <f t="shared" si="1"/>
        <v>38.44000000000004</v>
      </c>
      <c r="D12" s="4">
        <f t="shared" si="2"/>
        <v>3.120000000000001</v>
      </c>
      <c r="E12" s="3">
        <f t="shared" si="10"/>
        <v>0.42</v>
      </c>
      <c r="F12" s="4">
        <f t="shared" si="3"/>
        <v>5.2399999999999949</v>
      </c>
      <c r="G12" s="15">
        <f t="shared" si="11"/>
        <v>-0.02</v>
      </c>
      <c r="H12" s="35"/>
      <c r="I12" s="8">
        <v>37.9</v>
      </c>
      <c r="J12" s="25">
        <f t="shared" si="4"/>
        <v>2.7334851936218678</v>
      </c>
      <c r="K12" s="4">
        <f t="shared" si="5"/>
        <v>300.13667425968106</v>
      </c>
      <c r="L12" s="4">
        <f t="shared" si="6"/>
        <v>13.667425968109338</v>
      </c>
      <c r="M12" s="33">
        <f t="shared" si="7"/>
        <v>27.334851936218676</v>
      </c>
      <c r="N12" s="30">
        <f t="shared" si="7"/>
        <v>54.669703872437353</v>
      </c>
      <c r="O12" s="30">
        <f t="shared" si="8"/>
        <v>28</v>
      </c>
      <c r="P12" s="28">
        <v>5</v>
      </c>
      <c r="Q12" s="36">
        <v>13.636363636363635</v>
      </c>
      <c r="S12" s="8">
        <v>5</v>
      </c>
      <c r="T12" s="3" t="s">
        <v>5</v>
      </c>
      <c r="U12" s="15" t="s">
        <v>35</v>
      </c>
      <c r="V12" s="19" t="s">
        <v>17</v>
      </c>
    </row>
    <row r="13" spans="1:22" ht="17.100000000000001" customHeight="1" x14ac:dyDescent="0.3">
      <c r="A13" s="8">
        <f t="shared" si="9"/>
        <v>7</v>
      </c>
      <c r="B13" s="4">
        <f t="shared" si="0"/>
        <v>21.22000000000002</v>
      </c>
      <c r="C13" s="4">
        <f t="shared" si="1"/>
        <v>43.680000000000035</v>
      </c>
      <c r="D13" s="4">
        <f t="shared" si="2"/>
        <v>3.5400000000000009</v>
      </c>
      <c r="E13" s="3">
        <f t="shared" si="10"/>
        <v>0.42</v>
      </c>
      <c r="F13" s="4">
        <f t="shared" si="3"/>
        <v>5.2199999999999953</v>
      </c>
      <c r="G13" s="15">
        <f t="shared" si="11"/>
        <v>-0.02</v>
      </c>
      <c r="H13" s="35"/>
      <c r="I13" s="8">
        <v>36.9</v>
      </c>
      <c r="J13" s="25">
        <f t="shared" si="4"/>
        <v>2.7972027972027971</v>
      </c>
      <c r="K13" s="4">
        <f t="shared" si="5"/>
        <v>307.13286713286709</v>
      </c>
      <c r="L13" s="4">
        <f t="shared" si="6"/>
        <v>13.986013986013985</v>
      </c>
      <c r="M13" s="33">
        <f t="shared" si="7"/>
        <v>27.97202797202797</v>
      </c>
      <c r="N13" s="30">
        <f t="shared" si="7"/>
        <v>55.94405594405594</v>
      </c>
      <c r="O13" s="30">
        <f t="shared" si="8"/>
        <v>30</v>
      </c>
      <c r="P13" s="28">
        <v>6</v>
      </c>
      <c r="Q13" s="36">
        <v>13.953488372093025</v>
      </c>
      <c r="S13" s="8">
        <v>6</v>
      </c>
      <c r="T13" s="3" t="s">
        <v>5</v>
      </c>
      <c r="U13" s="15" t="s">
        <v>35</v>
      </c>
    </row>
    <row r="14" spans="1:22" ht="17.100000000000001" customHeight="1" x14ac:dyDescent="0.3">
      <c r="A14" s="8">
        <f t="shared" si="9"/>
        <v>8</v>
      </c>
      <c r="B14" s="4">
        <f t="shared" si="0"/>
        <v>24.760000000000019</v>
      </c>
      <c r="C14" s="4">
        <f t="shared" si="1"/>
        <v>48.900000000000027</v>
      </c>
      <c r="D14" s="4">
        <f t="shared" si="2"/>
        <v>3.9600000000000009</v>
      </c>
      <c r="E14" s="3">
        <f t="shared" si="10"/>
        <v>0.42</v>
      </c>
      <c r="F14" s="4">
        <f t="shared" si="3"/>
        <v>5.1999999999999957</v>
      </c>
      <c r="G14" s="15">
        <f t="shared" si="11"/>
        <v>-0.02</v>
      </c>
      <c r="H14" s="35"/>
      <c r="I14" s="8">
        <v>35.9</v>
      </c>
      <c r="J14" s="25">
        <f t="shared" si="4"/>
        <v>2.8639618138424821</v>
      </c>
      <c r="K14" s="4">
        <f t="shared" si="5"/>
        <v>314.46300715990452</v>
      </c>
      <c r="L14" s="4">
        <f t="shared" si="6"/>
        <v>14.319809069212409</v>
      </c>
      <c r="M14" s="33">
        <f t="shared" si="7"/>
        <v>28.639618138424819</v>
      </c>
      <c r="N14" s="30">
        <f t="shared" si="7"/>
        <v>57.279236276849637</v>
      </c>
      <c r="O14" s="30">
        <f t="shared" si="8"/>
        <v>32</v>
      </c>
      <c r="P14" s="28">
        <v>7</v>
      </c>
      <c r="Q14" s="36">
        <v>14.285714285714286</v>
      </c>
      <c r="S14" s="8">
        <v>7</v>
      </c>
      <c r="T14" s="3" t="s">
        <v>5</v>
      </c>
      <c r="U14" s="15" t="s">
        <v>35</v>
      </c>
    </row>
    <row r="15" spans="1:22" ht="17.100000000000001" customHeight="1" x14ac:dyDescent="0.3">
      <c r="A15" s="8">
        <f t="shared" si="9"/>
        <v>9</v>
      </c>
      <c r="B15" s="4">
        <f t="shared" si="0"/>
        <v>28.72000000000002</v>
      </c>
      <c r="C15" s="4">
        <f t="shared" si="1"/>
        <v>54.100000000000023</v>
      </c>
      <c r="D15" s="4">
        <f t="shared" si="2"/>
        <v>4.3800000000000008</v>
      </c>
      <c r="E15" s="3">
        <f t="shared" si="10"/>
        <v>0.42</v>
      </c>
      <c r="F15" s="4">
        <f t="shared" si="3"/>
        <v>5.1799999999999962</v>
      </c>
      <c r="G15" s="15">
        <f t="shared" si="11"/>
        <v>-0.02</v>
      </c>
      <c r="H15" s="35"/>
      <c r="I15" s="8">
        <v>34.9</v>
      </c>
      <c r="J15" s="25">
        <f t="shared" si="4"/>
        <v>2.9339853300733498</v>
      </c>
      <c r="K15" s="4">
        <f t="shared" si="5"/>
        <v>322.15158924205383</v>
      </c>
      <c r="L15" s="4">
        <f t="shared" si="6"/>
        <v>14.669926650366749</v>
      </c>
      <c r="M15" s="33">
        <f t="shared" si="7"/>
        <v>29.339853300733498</v>
      </c>
      <c r="N15" s="30">
        <f t="shared" si="7"/>
        <v>58.679706601466997</v>
      </c>
      <c r="O15" s="30">
        <f t="shared" si="8"/>
        <v>34</v>
      </c>
      <c r="P15" s="28">
        <v>8</v>
      </c>
      <c r="Q15" s="36">
        <v>14.634146341463415</v>
      </c>
      <c r="S15" s="8">
        <v>8</v>
      </c>
      <c r="T15" s="3" t="s">
        <v>5</v>
      </c>
      <c r="U15" s="15" t="s">
        <v>35</v>
      </c>
    </row>
    <row r="16" spans="1:22" ht="17.100000000000001" customHeight="1" x14ac:dyDescent="0.3">
      <c r="A16" s="8">
        <f t="shared" si="9"/>
        <v>10</v>
      </c>
      <c r="B16" s="4">
        <f t="shared" si="0"/>
        <v>33.100000000000023</v>
      </c>
      <c r="C16" s="4">
        <f t="shared" si="1"/>
        <v>59.280000000000015</v>
      </c>
      <c r="D16" s="4">
        <f t="shared" si="2"/>
        <v>4.8000000000000007</v>
      </c>
      <c r="E16" s="3">
        <f t="shared" si="10"/>
        <v>0.42</v>
      </c>
      <c r="F16" s="4">
        <f t="shared" si="3"/>
        <v>5.1599999999999966</v>
      </c>
      <c r="G16" s="15">
        <f t="shared" si="11"/>
        <v>-0.02</v>
      </c>
      <c r="H16" s="35"/>
      <c r="I16" s="8">
        <v>33.9</v>
      </c>
      <c r="J16" s="25">
        <f t="shared" si="4"/>
        <v>3.007518796992481</v>
      </c>
      <c r="K16" s="4">
        <f t="shared" si="5"/>
        <v>330.22556390977439</v>
      </c>
      <c r="L16" s="4">
        <f t="shared" si="6"/>
        <v>15.037593984962406</v>
      </c>
      <c r="M16" s="33">
        <f t="shared" si="7"/>
        <v>30.075187969924812</v>
      </c>
      <c r="N16" s="30">
        <f t="shared" si="7"/>
        <v>60.150375939849624</v>
      </c>
      <c r="O16" s="30">
        <f t="shared" si="8"/>
        <v>36</v>
      </c>
      <c r="P16" s="28">
        <v>9</v>
      </c>
      <c r="Q16" s="36">
        <v>15</v>
      </c>
      <c r="S16" s="8">
        <v>9</v>
      </c>
      <c r="T16" s="3" t="s">
        <v>5</v>
      </c>
      <c r="U16" s="15" t="s">
        <v>35</v>
      </c>
    </row>
    <row r="17" spans="1:21" ht="17.100000000000001" customHeight="1" x14ac:dyDescent="0.3">
      <c r="A17" s="8">
        <f t="shared" si="9"/>
        <v>11</v>
      </c>
      <c r="B17" s="4">
        <f t="shared" si="0"/>
        <v>37.90000000000002</v>
      </c>
      <c r="C17" s="4">
        <f t="shared" si="1"/>
        <v>64.440000000000012</v>
      </c>
      <c r="D17" s="4">
        <f t="shared" si="2"/>
        <v>5.2200000000000006</v>
      </c>
      <c r="E17" s="3">
        <f t="shared" si="10"/>
        <v>0.42</v>
      </c>
      <c r="F17" s="4">
        <f t="shared" si="3"/>
        <v>5.139999999999997</v>
      </c>
      <c r="G17" s="15">
        <f t="shared" si="11"/>
        <v>-0.02</v>
      </c>
      <c r="H17" s="35"/>
      <c r="I17" s="8">
        <v>32.9</v>
      </c>
      <c r="J17" s="25">
        <f t="shared" si="4"/>
        <v>3.0848329048843186</v>
      </c>
      <c r="K17" s="4">
        <f t="shared" si="5"/>
        <v>338.71465295629815</v>
      </c>
      <c r="L17" s="4">
        <f t="shared" si="6"/>
        <v>15.424164524421592</v>
      </c>
      <c r="M17" s="33">
        <f t="shared" si="7"/>
        <v>30.848329048843183</v>
      </c>
      <c r="N17" s="30">
        <f t="shared" si="7"/>
        <v>61.696658097686367</v>
      </c>
      <c r="O17" s="30">
        <f t="shared" si="8"/>
        <v>38</v>
      </c>
      <c r="P17" s="28">
        <v>10</v>
      </c>
      <c r="Q17" s="36">
        <v>15.384615384615387</v>
      </c>
      <c r="S17" s="8">
        <v>10</v>
      </c>
      <c r="T17" s="3" t="s">
        <v>5</v>
      </c>
      <c r="U17" s="15" t="s">
        <v>35</v>
      </c>
    </row>
    <row r="18" spans="1:21" ht="17.100000000000001" customHeight="1" x14ac:dyDescent="0.3">
      <c r="A18" s="8">
        <f t="shared" si="9"/>
        <v>12</v>
      </c>
      <c r="B18" s="4">
        <f t="shared" si="0"/>
        <v>43.120000000000019</v>
      </c>
      <c r="C18" s="4">
        <f t="shared" si="1"/>
        <v>69.580000000000013</v>
      </c>
      <c r="D18" s="4">
        <f t="shared" si="2"/>
        <v>5.6400000000000006</v>
      </c>
      <c r="E18" s="3">
        <f t="shared" si="10"/>
        <v>0.42</v>
      </c>
      <c r="F18" s="4">
        <f t="shared" si="3"/>
        <v>5.1199999999999974</v>
      </c>
      <c r="G18" s="15">
        <f t="shared" si="11"/>
        <v>-0.02</v>
      </c>
      <c r="H18" s="35"/>
      <c r="I18" s="8">
        <v>31.9</v>
      </c>
      <c r="J18" s="25">
        <f>K$3*K$4/(K$4+I18*K$3)</f>
        <v>3.1662269129287597</v>
      </c>
      <c r="K18" s="4">
        <f>K$5/K$3*J18</f>
        <v>347.65171503957782</v>
      </c>
      <c r="L18" s="4">
        <f>100*K18/K$5</f>
        <v>15.831134564643799</v>
      </c>
      <c r="M18" s="33">
        <f t="shared" si="7"/>
        <v>31.662269129287598</v>
      </c>
      <c r="N18" s="30">
        <f t="shared" si="7"/>
        <v>63.324538258575195</v>
      </c>
      <c r="O18" s="30">
        <f t="shared" si="8"/>
        <v>40</v>
      </c>
      <c r="P18" s="28">
        <v>11</v>
      </c>
      <c r="Q18" s="36">
        <v>15.789473684210529</v>
      </c>
      <c r="S18" s="8">
        <v>11</v>
      </c>
      <c r="T18" s="3" t="s">
        <v>5</v>
      </c>
      <c r="U18" s="15" t="s">
        <v>35</v>
      </c>
    </row>
    <row r="19" spans="1:21" ht="17.100000000000001" customHeight="1" x14ac:dyDescent="0.3">
      <c r="A19" s="8">
        <f t="shared" si="9"/>
        <v>13</v>
      </c>
      <c r="B19" s="4">
        <f t="shared" si="0"/>
        <v>48.760000000000019</v>
      </c>
      <c r="C19" s="4">
        <f t="shared" si="1"/>
        <v>74.7</v>
      </c>
      <c r="D19" s="4">
        <f t="shared" si="2"/>
        <v>6.0600000000000005</v>
      </c>
      <c r="E19" s="3">
        <f t="shared" si="10"/>
        <v>0.42</v>
      </c>
      <c r="F19" s="4">
        <f t="shared" si="3"/>
        <v>5.0999999999999979</v>
      </c>
      <c r="G19" s="15">
        <f t="shared" si="11"/>
        <v>-0.02</v>
      </c>
      <c r="H19" s="35"/>
      <c r="I19" s="8">
        <v>30.9</v>
      </c>
      <c r="J19" s="25">
        <f t="shared" si="4"/>
        <v>3.2520325203252032</v>
      </c>
      <c r="K19" s="4">
        <f t="shared" si="5"/>
        <v>357.07317073170731</v>
      </c>
      <c r="L19" s="4">
        <f t="shared" si="6"/>
        <v>16.260162601626014</v>
      </c>
      <c r="M19" s="33">
        <f t="shared" si="7"/>
        <v>32.520325203252028</v>
      </c>
      <c r="N19" s="30">
        <f t="shared" si="7"/>
        <v>65.040650406504056</v>
      </c>
      <c r="O19" s="30">
        <f t="shared" si="8"/>
        <v>42</v>
      </c>
      <c r="P19" s="28">
        <v>12</v>
      </c>
      <c r="Q19" s="36">
        <v>16.216216216216218</v>
      </c>
      <c r="S19" s="8">
        <v>12</v>
      </c>
      <c r="T19" s="3" t="s">
        <v>5</v>
      </c>
      <c r="U19" s="15" t="s">
        <v>35</v>
      </c>
    </row>
    <row r="20" spans="1:21" ht="17.100000000000001" customHeight="1" x14ac:dyDescent="0.3">
      <c r="A20" s="8">
        <f t="shared" si="9"/>
        <v>14</v>
      </c>
      <c r="B20" s="4">
        <f t="shared" si="0"/>
        <v>54.820000000000022</v>
      </c>
      <c r="C20" s="4">
        <f t="shared" si="1"/>
        <v>79.8</v>
      </c>
      <c r="D20" s="4">
        <f t="shared" si="2"/>
        <v>6.48</v>
      </c>
      <c r="E20" s="3">
        <f t="shared" si="10"/>
        <v>0.42</v>
      </c>
      <c r="F20" s="4">
        <f t="shared" si="3"/>
        <v>5.0799999999999983</v>
      </c>
      <c r="G20" s="15">
        <f t="shared" si="11"/>
        <v>-0.02</v>
      </c>
      <c r="H20" s="35"/>
      <c r="I20" s="8">
        <v>29.9</v>
      </c>
      <c r="J20" s="25">
        <f t="shared" si="4"/>
        <v>3.3426183844011144</v>
      </c>
      <c r="K20" s="4">
        <f t="shared" si="5"/>
        <v>367.01949860724233</v>
      </c>
      <c r="L20" s="4">
        <f t="shared" si="6"/>
        <v>16.713091922005571</v>
      </c>
      <c r="M20" s="33">
        <f t="shared" si="7"/>
        <v>33.426183844011142</v>
      </c>
      <c r="N20" s="30">
        <f t="shared" si="7"/>
        <v>66.852367688022284</v>
      </c>
      <c r="O20" s="30">
        <f t="shared" si="8"/>
        <v>44</v>
      </c>
      <c r="P20" s="28">
        <v>13</v>
      </c>
      <c r="Q20" s="36">
        <v>16.666666666666668</v>
      </c>
      <c r="S20" s="8">
        <v>13</v>
      </c>
      <c r="T20" s="3" t="s">
        <v>5</v>
      </c>
      <c r="U20" s="15" t="s">
        <v>35</v>
      </c>
    </row>
    <row r="21" spans="1:21" ht="17.100000000000001" customHeight="1" x14ac:dyDescent="0.3">
      <c r="A21" s="8">
        <f t="shared" si="9"/>
        <v>15</v>
      </c>
      <c r="B21" s="4">
        <f t="shared" si="0"/>
        <v>61.300000000000018</v>
      </c>
      <c r="C21" s="4">
        <f t="shared" si="1"/>
        <v>84.88</v>
      </c>
      <c r="D21" s="4">
        <f t="shared" si="2"/>
        <v>6.9</v>
      </c>
      <c r="E21" s="3">
        <f t="shared" si="10"/>
        <v>0.42</v>
      </c>
      <c r="F21" s="4">
        <f t="shared" si="3"/>
        <v>5.0599999999999987</v>
      </c>
      <c r="G21" s="15">
        <f t="shared" si="11"/>
        <v>-0.02</v>
      </c>
      <c r="H21" s="35"/>
      <c r="I21" s="8">
        <v>28.9</v>
      </c>
      <c r="J21" s="25">
        <f t="shared" si="4"/>
        <v>3.4383954154727792</v>
      </c>
      <c r="K21" s="4">
        <f t="shared" si="5"/>
        <v>377.53581661891116</v>
      </c>
      <c r="L21" s="4">
        <f t="shared" si="6"/>
        <v>17.191977077363894</v>
      </c>
      <c r="M21" s="33">
        <f t="shared" si="7"/>
        <v>34.383954154727789</v>
      </c>
      <c r="N21" s="30">
        <f t="shared" si="7"/>
        <v>68.767908309455578</v>
      </c>
      <c r="O21" s="30">
        <f t="shared" si="8"/>
        <v>46</v>
      </c>
      <c r="P21" s="28">
        <v>14</v>
      </c>
      <c r="Q21" s="36">
        <v>17.142857142857142</v>
      </c>
      <c r="S21" s="8">
        <v>14</v>
      </c>
      <c r="T21" s="3" t="s">
        <v>5</v>
      </c>
      <c r="U21" s="15" t="s">
        <v>35</v>
      </c>
    </row>
    <row r="22" spans="1:21" ht="17.100000000000001" customHeight="1" x14ac:dyDescent="0.3">
      <c r="A22" s="8">
        <f t="shared" si="9"/>
        <v>16</v>
      </c>
      <c r="B22" s="4">
        <f t="shared" si="0"/>
        <v>68.200000000000017</v>
      </c>
      <c r="C22" s="4">
        <f t="shared" si="1"/>
        <v>89.94</v>
      </c>
      <c r="D22" s="4">
        <f t="shared" si="2"/>
        <v>7.32</v>
      </c>
      <c r="E22" s="3">
        <f t="shared" si="10"/>
        <v>0.42</v>
      </c>
      <c r="F22" s="4">
        <f t="shared" si="3"/>
        <v>5.0399999999999991</v>
      </c>
      <c r="G22" s="15">
        <f t="shared" si="11"/>
        <v>-0.02</v>
      </c>
      <c r="H22" s="35"/>
      <c r="I22" s="8">
        <v>27.9</v>
      </c>
      <c r="J22" s="25">
        <f t="shared" si="4"/>
        <v>3.5398230088495577</v>
      </c>
      <c r="K22" s="4">
        <f t="shared" si="5"/>
        <v>388.6725663716814</v>
      </c>
      <c r="L22" s="4">
        <f t="shared" si="6"/>
        <v>17.699115044247787</v>
      </c>
      <c r="M22" s="33">
        <f t="shared" si="7"/>
        <v>35.398230088495573</v>
      </c>
      <c r="N22" s="30">
        <f t="shared" si="7"/>
        <v>70.796460176991147</v>
      </c>
      <c r="O22" s="30">
        <f t="shared" si="8"/>
        <v>48</v>
      </c>
      <c r="P22" s="28">
        <v>15</v>
      </c>
      <c r="Q22" s="36">
        <v>17.647058823529413</v>
      </c>
      <c r="S22" s="8">
        <v>15</v>
      </c>
      <c r="T22" s="3" t="s">
        <v>5</v>
      </c>
      <c r="U22" s="15" t="s">
        <v>35</v>
      </c>
    </row>
    <row r="23" spans="1:21" ht="17.100000000000001" customHeight="1" x14ac:dyDescent="0.3">
      <c r="A23" s="8">
        <f t="shared" si="9"/>
        <v>17</v>
      </c>
      <c r="B23" s="4">
        <f t="shared" si="0"/>
        <v>75.52000000000001</v>
      </c>
      <c r="C23" s="4">
        <f t="shared" si="1"/>
        <v>94.98</v>
      </c>
      <c r="D23" s="4">
        <f t="shared" si="2"/>
        <v>7.74</v>
      </c>
      <c r="E23" s="3">
        <f t="shared" si="10"/>
        <v>0.42</v>
      </c>
      <c r="F23" s="4">
        <f t="shared" si="3"/>
        <v>5.0199999999999996</v>
      </c>
      <c r="G23" s="15">
        <f t="shared" si="11"/>
        <v>-0.02</v>
      </c>
      <c r="H23" s="35"/>
      <c r="I23" s="8">
        <v>26.9</v>
      </c>
      <c r="J23" s="25">
        <f t="shared" si="4"/>
        <v>3.6474164133738602</v>
      </c>
      <c r="K23" s="4">
        <f t="shared" si="5"/>
        <v>400.48632218844983</v>
      </c>
      <c r="L23" s="33">
        <f t="shared" si="6"/>
        <v>18.237082066869302</v>
      </c>
      <c r="M23" s="33">
        <f t="shared" si="7"/>
        <v>36.474164133738604</v>
      </c>
      <c r="N23" s="30">
        <f t="shared" si="7"/>
        <v>72.948328267477208</v>
      </c>
      <c r="O23" s="30">
        <f t="shared" si="8"/>
        <v>50</v>
      </c>
      <c r="P23" s="28">
        <v>16</v>
      </c>
      <c r="Q23" s="36">
        <v>18.181818181818183</v>
      </c>
      <c r="S23" s="8">
        <v>16</v>
      </c>
      <c r="T23" s="3" t="s">
        <v>5</v>
      </c>
      <c r="U23" s="15" t="s">
        <v>35</v>
      </c>
    </row>
    <row r="24" spans="1:21" ht="17.100000000000001" customHeight="1" x14ac:dyDescent="0.3">
      <c r="A24" s="8">
        <f t="shared" si="9"/>
        <v>18</v>
      </c>
      <c r="B24" s="4">
        <f t="shared" si="0"/>
        <v>83.26</v>
      </c>
      <c r="C24" s="21">
        <v>100</v>
      </c>
      <c r="D24" s="4">
        <f t="shared" si="2"/>
        <v>8.16</v>
      </c>
      <c r="E24" s="3">
        <f t="shared" si="10"/>
        <v>0.42</v>
      </c>
      <c r="F24" s="21">
        <v>5</v>
      </c>
      <c r="G24" s="15">
        <f t="shared" si="11"/>
        <v>-0.02</v>
      </c>
      <c r="H24" s="35"/>
      <c r="I24" s="8">
        <v>25.9</v>
      </c>
      <c r="J24" s="25">
        <f t="shared" si="4"/>
        <v>3.761755485893417</v>
      </c>
      <c r="K24" s="4">
        <f t="shared" si="5"/>
        <v>413.04075235109718</v>
      </c>
      <c r="L24" s="33">
        <f t="shared" si="6"/>
        <v>18.808777429467085</v>
      </c>
      <c r="M24" s="33">
        <f t="shared" si="7"/>
        <v>37.61755485893417</v>
      </c>
      <c r="N24" s="30">
        <f t="shared" si="7"/>
        <v>75.23510971786834</v>
      </c>
      <c r="O24" s="30">
        <f t="shared" si="8"/>
        <v>52</v>
      </c>
      <c r="P24" s="28">
        <v>17</v>
      </c>
      <c r="Q24" s="36">
        <v>18.75</v>
      </c>
      <c r="S24" s="8">
        <v>17</v>
      </c>
      <c r="T24" s="3" t="s">
        <v>5</v>
      </c>
      <c r="U24" s="15" t="s">
        <v>35</v>
      </c>
    </row>
    <row r="25" spans="1:21" x14ac:dyDescent="0.3">
      <c r="A25" s="8">
        <f t="shared" si="9"/>
        <v>19</v>
      </c>
      <c r="B25" s="4">
        <f t="shared" si="0"/>
        <v>91.42</v>
      </c>
      <c r="C25" s="4">
        <v>70</v>
      </c>
      <c r="D25" s="4">
        <f t="shared" si="2"/>
        <v>8.58</v>
      </c>
      <c r="E25" s="3">
        <f t="shared" si="10"/>
        <v>0.42</v>
      </c>
      <c r="F25" s="4"/>
      <c r="G25" s="15">
        <f t="shared" si="11"/>
        <v>-0.02</v>
      </c>
      <c r="H25" s="35"/>
      <c r="I25" s="8">
        <v>24.9</v>
      </c>
      <c r="J25" s="25">
        <f t="shared" si="4"/>
        <v>3.883495145631068</v>
      </c>
      <c r="K25" s="4">
        <f t="shared" si="5"/>
        <v>426.40776699029124</v>
      </c>
      <c r="L25" s="33">
        <f t="shared" si="6"/>
        <v>19.417475728155338</v>
      </c>
      <c r="M25" s="33">
        <f t="shared" si="7"/>
        <v>38.834951456310677</v>
      </c>
      <c r="N25" s="30">
        <f t="shared" si="7"/>
        <v>77.669902912621353</v>
      </c>
      <c r="O25" s="30">
        <f t="shared" si="8"/>
        <v>54</v>
      </c>
      <c r="P25" s="28">
        <v>18</v>
      </c>
      <c r="Q25" s="36">
        <v>19.35483870967742</v>
      </c>
      <c r="S25" s="8">
        <v>18</v>
      </c>
      <c r="T25" s="3" t="s">
        <v>5</v>
      </c>
      <c r="U25" s="15" t="s">
        <v>35</v>
      </c>
    </row>
    <row r="26" spans="1:21" x14ac:dyDescent="0.3">
      <c r="A26" s="8">
        <f t="shared" si="9"/>
        <v>20</v>
      </c>
      <c r="B26" s="21">
        <v>100</v>
      </c>
      <c r="C26" s="4">
        <v>0</v>
      </c>
      <c r="D26" s="21">
        <v>9</v>
      </c>
      <c r="E26" s="3">
        <f>E25</f>
        <v>0.42</v>
      </c>
      <c r="F26" s="4"/>
      <c r="G26" s="15">
        <f t="shared" si="11"/>
        <v>-0.02</v>
      </c>
      <c r="H26" s="35"/>
      <c r="I26" s="8">
        <v>23.9</v>
      </c>
      <c r="J26" s="25">
        <f t="shared" si="4"/>
        <v>4.0133779264214047</v>
      </c>
      <c r="K26" s="4">
        <f t="shared" si="5"/>
        <v>440.66889632107024</v>
      </c>
      <c r="L26" s="33">
        <f t="shared" si="6"/>
        <v>20.066889632107021</v>
      </c>
      <c r="M26" s="33">
        <f t="shared" si="7"/>
        <v>40.133779264214041</v>
      </c>
      <c r="N26" s="30">
        <f t="shared" si="7"/>
        <v>80.267558528428083</v>
      </c>
      <c r="O26" s="30">
        <f t="shared" si="8"/>
        <v>56</v>
      </c>
      <c r="P26" s="28">
        <v>19</v>
      </c>
      <c r="Q26" s="36">
        <v>20</v>
      </c>
      <c r="S26" s="8">
        <v>19</v>
      </c>
      <c r="T26" s="3" t="s">
        <v>5</v>
      </c>
      <c r="U26" s="15" t="s">
        <v>35</v>
      </c>
    </row>
    <row r="27" spans="1:21" ht="15" thickBot="1" x14ac:dyDescent="0.35">
      <c r="A27" s="9">
        <f t="shared" si="9"/>
        <v>21</v>
      </c>
      <c r="B27" s="11">
        <f>B26+D27</f>
        <v>109.42</v>
      </c>
      <c r="C27" s="11">
        <v>0</v>
      </c>
      <c r="D27" s="11">
        <f>D26+E27</f>
        <v>9.42</v>
      </c>
      <c r="E27" s="10">
        <f t="shared" si="10"/>
        <v>0.42</v>
      </c>
      <c r="F27" s="11"/>
      <c r="G27" s="16">
        <f t="shared" si="11"/>
        <v>-0.02</v>
      </c>
      <c r="H27" s="35"/>
      <c r="I27" s="8">
        <v>22.9</v>
      </c>
      <c r="J27" s="25">
        <f t="shared" si="4"/>
        <v>4.1522491349480966</v>
      </c>
      <c r="K27" s="4">
        <f t="shared" si="5"/>
        <v>455.91695501730101</v>
      </c>
      <c r="L27" s="33">
        <f t="shared" si="6"/>
        <v>20.761245674740483</v>
      </c>
      <c r="M27" s="33">
        <f t="shared" si="7"/>
        <v>41.522491349480966</v>
      </c>
      <c r="N27" s="30">
        <f t="shared" si="7"/>
        <v>83.044982698961931</v>
      </c>
      <c r="O27" s="30">
        <f t="shared" si="8"/>
        <v>58</v>
      </c>
      <c r="P27" s="28">
        <v>20</v>
      </c>
      <c r="Q27" s="36">
        <v>20.689655172413794</v>
      </c>
      <c r="R27" s="2" t="s">
        <v>20</v>
      </c>
      <c r="S27" s="8">
        <v>20</v>
      </c>
      <c r="T27" s="3" t="s">
        <v>5</v>
      </c>
      <c r="U27" s="15" t="s">
        <v>34</v>
      </c>
    </row>
    <row r="28" spans="1:21" x14ac:dyDescent="0.3">
      <c r="H28" s="35"/>
      <c r="I28" s="8">
        <v>21.9</v>
      </c>
      <c r="J28" s="25">
        <f t="shared" si="4"/>
        <v>4.301075268817204</v>
      </c>
      <c r="K28" s="4">
        <f t="shared" si="5"/>
        <v>472.25806451612897</v>
      </c>
      <c r="L28" s="33">
        <f t="shared" si="6"/>
        <v>21.505376344086017</v>
      </c>
      <c r="M28" s="33">
        <f t="shared" si="7"/>
        <v>43.010752688172033</v>
      </c>
      <c r="N28" s="30">
        <f t="shared" si="7"/>
        <v>86.021505376344066</v>
      </c>
      <c r="O28" s="30">
        <f t="shared" si="8"/>
        <v>60</v>
      </c>
      <c r="P28" s="28">
        <v>21</v>
      </c>
      <c r="Q28" s="36">
        <v>21.428571428571427</v>
      </c>
      <c r="R28" s="1">
        <v>1</v>
      </c>
      <c r="S28" s="8">
        <v>21</v>
      </c>
      <c r="T28" s="3"/>
      <c r="U28" s="15" t="s">
        <v>34</v>
      </c>
    </row>
    <row r="29" spans="1:21" x14ac:dyDescent="0.3">
      <c r="H29" s="35"/>
      <c r="I29" s="8">
        <v>20.9</v>
      </c>
      <c r="J29" s="25">
        <f t="shared" si="4"/>
        <v>4.4609665427509295</v>
      </c>
      <c r="K29" s="4">
        <f t="shared" si="5"/>
        <v>489.81412639405204</v>
      </c>
      <c r="L29" s="33">
        <f t="shared" si="6"/>
        <v>22.304832713754649</v>
      </c>
      <c r="M29" s="33">
        <f t="shared" si="7"/>
        <v>44.609665427509299</v>
      </c>
      <c r="N29" s="30">
        <f t="shared" si="7"/>
        <v>89.219330855018598</v>
      </c>
      <c r="O29" s="30">
        <f t="shared" si="8"/>
        <v>62</v>
      </c>
      <c r="P29" s="28">
        <v>22</v>
      </c>
      <c r="Q29" s="36">
        <v>22.222222222222221</v>
      </c>
      <c r="R29" s="1">
        <v>2</v>
      </c>
      <c r="S29" s="8">
        <v>22</v>
      </c>
      <c r="T29" s="3"/>
      <c r="U29" s="15" t="s">
        <v>34</v>
      </c>
    </row>
    <row r="30" spans="1:21" x14ac:dyDescent="0.3">
      <c r="H30" s="35"/>
      <c r="I30" s="8">
        <v>19.899999999999999</v>
      </c>
      <c r="J30" s="25">
        <f t="shared" si="4"/>
        <v>4.6332046332046328</v>
      </c>
      <c r="K30" s="4">
        <f t="shared" si="5"/>
        <v>508.72586872586868</v>
      </c>
      <c r="L30" s="33">
        <f t="shared" si="6"/>
        <v>23.166023166023166</v>
      </c>
      <c r="M30" s="33">
        <f t="shared" si="7"/>
        <v>46.332046332046332</v>
      </c>
      <c r="N30" s="30">
        <f t="shared" si="7"/>
        <v>92.664092664092664</v>
      </c>
      <c r="O30" s="30">
        <f t="shared" si="8"/>
        <v>64</v>
      </c>
      <c r="P30" s="28">
        <v>23</v>
      </c>
      <c r="Q30" s="36">
        <v>23.076923076923073</v>
      </c>
      <c r="R30" s="1">
        <v>3</v>
      </c>
      <c r="S30" s="8">
        <v>23</v>
      </c>
      <c r="T30" s="3"/>
      <c r="U30" s="15" t="s">
        <v>34</v>
      </c>
    </row>
    <row r="31" spans="1:21" x14ac:dyDescent="0.3">
      <c r="G31" s="35"/>
      <c r="H31" s="35"/>
      <c r="I31" s="8">
        <v>18.899999999999999</v>
      </c>
      <c r="J31" s="25">
        <f t="shared" si="4"/>
        <v>4.8192771084337354</v>
      </c>
      <c r="K31" s="4">
        <f t="shared" si="5"/>
        <v>529.15662650602417</v>
      </c>
      <c r="L31" s="33">
        <f t="shared" si="6"/>
        <v>24.096385542168679</v>
      </c>
      <c r="M31" s="33">
        <f t="shared" si="7"/>
        <v>48.192771084337359</v>
      </c>
      <c r="N31" s="30">
        <f t="shared" si="7"/>
        <v>96.385542168674718</v>
      </c>
      <c r="O31" s="30">
        <f t="shared" si="8"/>
        <v>66</v>
      </c>
      <c r="P31" s="28">
        <v>24</v>
      </c>
      <c r="Q31" s="36">
        <v>24</v>
      </c>
      <c r="R31" s="1">
        <v>4</v>
      </c>
      <c r="S31" s="8">
        <v>24</v>
      </c>
      <c r="T31" s="3"/>
      <c r="U31" s="15" t="s">
        <v>34</v>
      </c>
    </row>
    <row r="32" spans="1:21" x14ac:dyDescent="0.3">
      <c r="G32" s="35"/>
      <c r="H32" s="35"/>
      <c r="I32" s="8">
        <v>17.899999999999999</v>
      </c>
      <c r="J32" s="25">
        <f t="shared" si="4"/>
        <v>5.02092050209205</v>
      </c>
      <c r="K32" s="4">
        <f t="shared" si="5"/>
        <v>551.29707112970709</v>
      </c>
      <c r="L32" s="33">
        <f t="shared" si="6"/>
        <v>25.10460251046025</v>
      </c>
      <c r="M32" s="33">
        <f t="shared" si="7"/>
        <v>50.2092050209205</v>
      </c>
      <c r="N32" s="30">
        <f>M32*2</f>
        <v>100.418410041841</v>
      </c>
      <c r="O32" s="30">
        <f t="shared" si="8"/>
        <v>68</v>
      </c>
      <c r="P32" s="28">
        <v>25</v>
      </c>
      <c r="Q32" s="36">
        <v>25</v>
      </c>
      <c r="R32" s="1">
        <v>5</v>
      </c>
      <c r="S32" s="8">
        <v>25</v>
      </c>
      <c r="T32" s="3"/>
      <c r="U32" s="15" t="s">
        <v>34</v>
      </c>
    </row>
    <row r="33" spans="5:21" x14ac:dyDescent="0.3">
      <c r="E33" s="35"/>
      <c r="G33" s="35"/>
      <c r="H33" s="35"/>
      <c r="I33" s="8">
        <v>16.899999999999999</v>
      </c>
      <c r="J33" s="25">
        <f t="shared" si="4"/>
        <v>5.2401746724890828</v>
      </c>
      <c r="K33" s="4">
        <f t="shared" si="5"/>
        <v>575.3711790393013</v>
      </c>
      <c r="L33" s="33">
        <f t="shared" si="6"/>
        <v>26.200873362445414</v>
      </c>
      <c r="M33" s="30">
        <f t="shared" si="7"/>
        <v>52.401746724890828</v>
      </c>
      <c r="N33" s="33">
        <f t="shared" si="7"/>
        <v>104.80349344978166</v>
      </c>
      <c r="O33" s="30">
        <f t="shared" si="8"/>
        <v>70</v>
      </c>
      <c r="P33" s="28">
        <v>26</v>
      </c>
      <c r="Q33" s="36">
        <v>26.086956521739129</v>
      </c>
      <c r="R33" s="1">
        <v>6</v>
      </c>
      <c r="S33" s="8">
        <v>26</v>
      </c>
      <c r="T33" s="3"/>
      <c r="U33" s="15" t="s">
        <v>34</v>
      </c>
    </row>
    <row r="34" spans="5:21" x14ac:dyDescent="0.3">
      <c r="E34" s="35"/>
      <c r="G34" s="35"/>
      <c r="H34" s="35"/>
      <c r="I34" s="8">
        <v>15.9</v>
      </c>
      <c r="J34" s="25">
        <f t="shared" si="4"/>
        <v>5.4794520547945202</v>
      </c>
      <c r="K34" s="4">
        <f t="shared" si="5"/>
        <v>601.64383561643831</v>
      </c>
      <c r="L34" s="33">
        <f t="shared" si="6"/>
        <v>27.397260273972599</v>
      </c>
      <c r="M34" s="30">
        <f t="shared" si="7"/>
        <v>54.794520547945197</v>
      </c>
      <c r="N34" s="33">
        <f t="shared" si="7"/>
        <v>109.58904109589039</v>
      </c>
      <c r="O34" s="30">
        <f t="shared" si="8"/>
        <v>72</v>
      </c>
      <c r="P34" s="28">
        <v>27</v>
      </c>
      <c r="Q34" s="36">
        <v>27.27272727272727</v>
      </c>
      <c r="R34" s="1">
        <v>7</v>
      </c>
      <c r="S34" s="8">
        <v>27</v>
      </c>
      <c r="T34" s="3"/>
      <c r="U34" s="15" t="s">
        <v>34</v>
      </c>
    </row>
    <row r="35" spans="5:21" x14ac:dyDescent="0.3">
      <c r="E35" s="35"/>
      <c r="G35" s="35"/>
      <c r="H35" s="35"/>
      <c r="I35" s="8">
        <v>14.9</v>
      </c>
      <c r="J35" s="25">
        <f t="shared" si="4"/>
        <v>5.741626794258373</v>
      </c>
      <c r="K35" s="4">
        <f t="shared" si="5"/>
        <v>630.43062200956933</v>
      </c>
      <c r="L35" s="33">
        <f t="shared" si="6"/>
        <v>28.708133971291865</v>
      </c>
      <c r="M35" s="30">
        <f t="shared" si="7"/>
        <v>57.41626794258373</v>
      </c>
      <c r="N35" s="33">
        <f t="shared" si="7"/>
        <v>114.83253588516746</v>
      </c>
      <c r="O35" s="30">
        <f t="shared" si="8"/>
        <v>74</v>
      </c>
      <c r="P35" s="28">
        <v>28</v>
      </c>
      <c r="Q35" s="36">
        <v>28.571428571428573</v>
      </c>
      <c r="R35" s="1">
        <v>8</v>
      </c>
      <c r="S35" s="8">
        <v>28</v>
      </c>
      <c r="T35" s="3"/>
      <c r="U35" s="15" t="s">
        <v>34</v>
      </c>
    </row>
    <row r="36" spans="5:21" x14ac:dyDescent="0.3">
      <c r="E36" s="35"/>
      <c r="G36" s="35"/>
      <c r="H36" s="35"/>
      <c r="I36" s="8">
        <v>13.9</v>
      </c>
      <c r="J36" s="25">
        <f t="shared" si="4"/>
        <v>6.0301507537688446</v>
      </c>
      <c r="K36" s="4">
        <f t="shared" si="5"/>
        <v>662.1105527638191</v>
      </c>
      <c r="L36" s="33">
        <f t="shared" si="6"/>
        <v>30.150753768844222</v>
      </c>
      <c r="M36" s="30">
        <f t="shared" si="7"/>
        <v>60.301507537688444</v>
      </c>
      <c r="N36" s="33">
        <f t="shared" si="7"/>
        <v>120.60301507537689</v>
      </c>
      <c r="O36" s="30">
        <f t="shared" si="8"/>
        <v>76</v>
      </c>
      <c r="P36" s="28">
        <v>29</v>
      </c>
      <c r="Q36" s="36">
        <v>30</v>
      </c>
      <c r="R36" s="1">
        <v>9</v>
      </c>
      <c r="S36" s="8">
        <v>29</v>
      </c>
      <c r="T36" s="3"/>
      <c r="U36" s="15" t="s">
        <v>34</v>
      </c>
    </row>
    <row r="37" spans="5:21" x14ac:dyDescent="0.3">
      <c r="E37" s="35"/>
      <c r="G37" s="35"/>
      <c r="H37" s="35"/>
      <c r="I37" s="8">
        <v>12.9</v>
      </c>
      <c r="J37" s="25">
        <f t="shared" si="4"/>
        <v>6.3492063492063489</v>
      </c>
      <c r="K37" s="4">
        <f t="shared" si="5"/>
        <v>697.14285714285711</v>
      </c>
      <c r="L37" s="33">
        <f t="shared" si="6"/>
        <v>31.746031746031743</v>
      </c>
      <c r="M37" s="30">
        <f t="shared" si="7"/>
        <v>63.492063492063487</v>
      </c>
      <c r="N37" s="33">
        <f t="shared" si="7"/>
        <v>126.98412698412697</v>
      </c>
      <c r="O37" s="30">
        <f t="shared" si="8"/>
        <v>78</v>
      </c>
      <c r="P37" s="28">
        <v>30</v>
      </c>
      <c r="Q37" s="36">
        <v>31.578947368421058</v>
      </c>
      <c r="R37" s="1">
        <v>10</v>
      </c>
      <c r="S37" s="8">
        <v>30</v>
      </c>
      <c r="T37" s="3"/>
      <c r="U37" s="15" t="s">
        <v>34</v>
      </c>
    </row>
    <row r="38" spans="5:21" x14ac:dyDescent="0.3">
      <c r="E38" s="35"/>
      <c r="G38" s="35"/>
      <c r="H38" s="35"/>
      <c r="I38" s="8">
        <v>11.9</v>
      </c>
      <c r="J38" s="25">
        <f t="shared" si="4"/>
        <v>6.7039106145251397</v>
      </c>
      <c r="K38" s="4">
        <f t="shared" si="5"/>
        <v>736.08938547486036</v>
      </c>
      <c r="L38" s="33">
        <f t="shared" si="6"/>
        <v>33.519553072625698</v>
      </c>
      <c r="M38" s="30">
        <f t="shared" si="7"/>
        <v>67.039106145251395</v>
      </c>
      <c r="N38" s="33">
        <f t="shared" si="7"/>
        <v>134.07821229050279</v>
      </c>
      <c r="O38" s="30">
        <f t="shared" si="8"/>
        <v>80</v>
      </c>
      <c r="P38" s="28">
        <v>31</v>
      </c>
      <c r="Q38" s="36">
        <v>33.333333333333336</v>
      </c>
      <c r="R38" s="1">
        <v>11</v>
      </c>
      <c r="S38" s="8">
        <v>31</v>
      </c>
      <c r="T38" s="3"/>
      <c r="U38" s="15" t="s">
        <v>34</v>
      </c>
    </row>
    <row r="39" spans="5:21" x14ac:dyDescent="0.3">
      <c r="E39" s="35"/>
      <c r="G39" s="35"/>
      <c r="H39" s="35"/>
      <c r="I39" s="8">
        <v>10.9</v>
      </c>
      <c r="J39" s="25">
        <f t="shared" si="4"/>
        <v>7.1005917159763312</v>
      </c>
      <c r="K39" s="4">
        <f t="shared" si="5"/>
        <v>779.64497041420111</v>
      </c>
      <c r="L39" s="33">
        <f t="shared" si="6"/>
        <v>35.50295857988165</v>
      </c>
      <c r="M39" s="30">
        <f t="shared" si="7"/>
        <v>71.0059171597633</v>
      </c>
      <c r="N39" s="33">
        <f t="shared" si="7"/>
        <v>142.0118343195266</v>
      </c>
      <c r="O39" s="30">
        <f t="shared" si="8"/>
        <v>82</v>
      </c>
      <c r="P39" s="28">
        <v>32</v>
      </c>
      <c r="Q39" s="36">
        <v>35.294117647058826</v>
      </c>
      <c r="R39" s="1">
        <v>12</v>
      </c>
      <c r="S39" s="8">
        <v>32</v>
      </c>
      <c r="T39" s="3"/>
      <c r="U39" s="15" t="s">
        <v>34</v>
      </c>
    </row>
    <row r="40" spans="5:21" x14ac:dyDescent="0.3">
      <c r="E40" s="35"/>
      <c r="G40" s="35"/>
      <c r="H40" s="35"/>
      <c r="I40" s="8">
        <v>9.9</v>
      </c>
      <c r="J40" s="25">
        <f t="shared" si="4"/>
        <v>7.5471698113207548</v>
      </c>
      <c r="K40" s="4">
        <f t="shared" si="5"/>
        <v>828.67924528301887</v>
      </c>
      <c r="L40" s="33">
        <f t="shared" si="6"/>
        <v>37.735849056603769</v>
      </c>
      <c r="M40" s="30">
        <f t="shared" si="7"/>
        <v>75.471698113207538</v>
      </c>
      <c r="N40" s="33">
        <f t="shared" si="7"/>
        <v>150.94339622641508</v>
      </c>
      <c r="O40" s="30">
        <f t="shared" si="8"/>
        <v>84</v>
      </c>
      <c r="P40" s="28">
        <v>33</v>
      </c>
      <c r="Q40" s="36">
        <v>37.5</v>
      </c>
      <c r="R40" s="1">
        <v>13</v>
      </c>
      <c r="S40" s="8">
        <v>33</v>
      </c>
      <c r="T40" s="3"/>
      <c r="U40" s="15" t="s">
        <v>34</v>
      </c>
    </row>
    <row r="41" spans="5:21" x14ac:dyDescent="0.3">
      <c r="E41" s="35"/>
      <c r="G41" s="35"/>
      <c r="H41" s="35"/>
      <c r="I41" s="8">
        <v>8.9</v>
      </c>
      <c r="J41" s="25">
        <f t="shared" si="4"/>
        <v>8.053691275167786</v>
      </c>
      <c r="K41" s="4">
        <f t="shared" si="5"/>
        <v>884.29530201342288</v>
      </c>
      <c r="L41" s="33">
        <f t="shared" si="6"/>
        <v>40.26845637583893</v>
      </c>
      <c r="M41" s="30">
        <f t="shared" si="7"/>
        <v>80.53691275167786</v>
      </c>
      <c r="N41" s="33">
        <f t="shared" si="7"/>
        <v>161.07382550335572</v>
      </c>
      <c r="O41" s="30">
        <f t="shared" si="8"/>
        <v>86</v>
      </c>
      <c r="P41" s="28">
        <v>34</v>
      </c>
      <c r="Q41" s="36">
        <v>40</v>
      </c>
      <c r="R41" s="1">
        <v>14</v>
      </c>
      <c r="S41" s="8">
        <v>34</v>
      </c>
      <c r="T41" s="3"/>
      <c r="U41" s="15" t="s">
        <v>34</v>
      </c>
    </row>
    <row r="42" spans="5:21" x14ac:dyDescent="0.3">
      <c r="E42" s="35"/>
      <c r="G42" s="35"/>
      <c r="H42" s="35"/>
      <c r="I42" s="8">
        <v>7.9</v>
      </c>
      <c r="J42" s="25">
        <f t="shared" si="4"/>
        <v>8.6330935251798557</v>
      </c>
      <c r="K42" s="4">
        <f t="shared" si="5"/>
        <v>947.91366906474809</v>
      </c>
      <c r="L42" s="33">
        <f t="shared" si="6"/>
        <v>43.165467625899275</v>
      </c>
      <c r="M42" s="30">
        <f t="shared" si="7"/>
        <v>86.33093525179855</v>
      </c>
      <c r="N42" s="33">
        <f t="shared" si="7"/>
        <v>172.6618705035971</v>
      </c>
      <c r="O42" s="30">
        <f t="shared" si="8"/>
        <v>88</v>
      </c>
      <c r="P42" s="28">
        <v>35</v>
      </c>
      <c r="Q42" s="36">
        <v>42.857142857142854</v>
      </c>
      <c r="R42" s="1">
        <v>15</v>
      </c>
      <c r="S42" s="8">
        <v>35</v>
      </c>
      <c r="T42" s="3"/>
      <c r="U42" s="15" t="s">
        <v>34</v>
      </c>
    </row>
    <row r="43" spans="5:21" x14ac:dyDescent="0.3">
      <c r="E43" s="35"/>
      <c r="G43" s="35"/>
      <c r="H43" s="35"/>
      <c r="I43" s="8">
        <v>6.9</v>
      </c>
      <c r="J43" s="25">
        <f t="shared" si="4"/>
        <v>9.3023255813953494</v>
      </c>
      <c r="K43" s="4">
        <f t="shared" si="5"/>
        <v>1021.3953488372093</v>
      </c>
      <c r="L43" s="33">
        <f t="shared" si="6"/>
        <v>46.511627906976742</v>
      </c>
      <c r="M43" s="30">
        <f t="shared" si="7"/>
        <v>93.023255813953483</v>
      </c>
      <c r="N43" s="33">
        <f t="shared" si="7"/>
        <v>186.04651162790697</v>
      </c>
      <c r="O43" s="30">
        <f t="shared" si="8"/>
        <v>90</v>
      </c>
      <c r="P43" s="28">
        <v>36</v>
      </c>
      <c r="Q43" s="36">
        <v>46.153846153846146</v>
      </c>
      <c r="R43" s="1">
        <v>16</v>
      </c>
      <c r="S43" s="8">
        <v>36</v>
      </c>
      <c r="T43" s="3"/>
      <c r="U43" s="15" t="s">
        <v>5</v>
      </c>
    </row>
    <row r="44" spans="5:21" x14ac:dyDescent="0.3">
      <c r="E44" s="35"/>
      <c r="G44" s="35"/>
      <c r="H44" s="35"/>
      <c r="I44" s="8">
        <v>5.9</v>
      </c>
      <c r="J44" s="25">
        <f t="shared" si="4"/>
        <v>10.084033613445378</v>
      </c>
      <c r="K44" s="4">
        <f t="shared" si="5"/>
        <v>1107.2268907563025</v>
      </c>
      <c r="L44" s="33">
        <f t="shared" si="6"/>
        <v>50.420168067226889</v>
      </c>
      <c r="M44" s="30">
        <f>L44*2</f>
        <v>100.84033613445378</v>
      </c>
      <c r="N44" s="33">
        <f t="shared" ref="N44:N51" si="12">M44*2</f>
        <v>201.68067226890756</v>
      </c>
      <c r="O44" s="30">
        <f t="shared" si="8"/>
        <v>92</v>
      </c>
      <c r="P44" s="28">
        <v>37</v>
      </c>
      <c r="Q44" s="36">
        <v>50</v>
      </c>
      <c r="R44" s="1">
        <v>17</v>
      </c>
      <c r="S44" s="8">
        <v>37</v>
      </c>
      <c r="T44" s="3"/>
      <c r="U44" s="15" t="s">
        <v>5</v>
      </c>
    </row>
    <row r="45" spans="5:21" x14ac:dyDescent="0.3">
      <c r="G45" s="35"/>
      <c r="H45" s="35"/>
      <c r="I45" s="8">
        <v>4.9000000000000004</v>
      </c>
      <c r="J45" s="25">
        <f t="shared" si="4"/>
        <v>11.009174311926605</v>
      </c>
      <c r="K45" s="4">
        <f t="shared" si="5"/>
        <v>1208.8073394495411</v>
      </c>
      <c r="L45" s="30">
        <f t="shared" si="6"/>
        <v>55.045871559633021</v>
      </c>
      <c r="M45" s="33">
        <f t="shared" ref="M45:M51" si="13">L45*2</f>
        <v>110.09174311926604</v>
      </c>
      <c r="N45" s="33">
        <f t="shared" si="12"/>
        <v>220.18348623853208</v>
      </c>
      <c r="O45" s="30">
        <f t="shared" si="8"/>
        <v>94</v>
      </c>
      <c r="P45" s="28">
        <v>38</v>
      </c>
      <c r="Q45" s="36">
        <v>54.54545454545454</v>
      </c>
      <c r="R45" s="1">
        <v>18</v>
      </c>
      <c r="S45" s="8">
        <v>38</v>
      </c>
      <c r="T45" s="3" t="s">
        <v>6</v>
      </c>
      <c r="U45" s="15" t="s">
        <v>5</v>
      </c>
    </row>
    <row r="46" spans="5:21" x14ac:dyDescent="0.3">
      <c r="G46" s="35"/>
      <c r="H46" s="35"/>
      <c r="I46" s="8">
        <v>3.9</v>
      </c>
      <c r="J46" s="25">
        <f t="shared" si="4"/>
        <v>12.121212121212121</v>
      </c>
      <c r="K46" s="4">
        <f t="shared" si="5"/>
        <v>1330.9090909090908</v>
      </c>
      <c r="L46" s="30">
        <f t="shared" si="6"/>
        <v>60.606060606060602</v>
      </c>
      <c r="M46" s="33">
        <f t="shared" si="13"/>
        <v>121.2121212121212</v>
      </c>
      <c r="N46" s="33">
        <f t="shared" si="12"/>
        <v>242.42424242424241</v>
      </c>
      <c r="O46" s="30">
        <f t="shared" si="8"/>
        <v>96</v>
      </c>
      <c r="P46" s="28">
        <v>39</v>
      </c>
      <c r="Q46" s="36">
        <v>60</v>
      </c>
      <c r="R46" s="1">
        <v>19</v>
      </c>
      <c r="S46" s="8">
        <v>39</v>
      </c>
      <c r="T46" s="3" t="s">
        <v>7</v>
      </c>
      <c r="U46" s="15" t="s">
        <v>5</v>
      </c>
    </row>
    <row r="47" spans="5:21" x14ac:dyDescent="0.3">
      <c r="G47" s="35"/>
      <c r="H47" s="35"/>
      <c r="I47" s="8">
        <v>2.9</v>
      </c>
      <c r="J47" s="25">
        <f t="shared" si="4"/>
        <v>13.48314606741573</v>
      </c>
      <c r="K47" s="4">
        <f t="shared" si="5"/>
        <v>1480.4494382022472</v>
      </c>
      <c r="L47" s="30">
        <f t="shared" si="6"/>
        <v>67.415730337078656</v>
      </c>
      <c r="M47" s="33">
        <f t="shared" si="13"/>
        <v>134.83146067415731</v>
      </c>
      <c r="N47" s="33">
        <f t="shared" si="12"/>
        <v>269.66292134831463</v>
      </c>
      <c r="O47" s="30">
        <f t="shared" si="8"/>
        <v>98</v>
      </c>
      <c r="P47" s="28">
        <v>40</v>
      </c>
      <c r="Q47" s="36">
        <v>66.666666666666671</v>
      </c>
      <c r="R47" s="1">
        <v>20</v>
      </c>
      <c r="S47" s="8">
        <v>40</v>
      </c>
      <c r="T47" s="3" t="s">
        <v>8</v>
      </c>
      <c r="U47" s="15" t="s">
        <v>5</v>
      </c>
    </row>
    <row r="48" spans="5:21" x14ac:dyDescent="0.3">
      <c r="G48" s="35"/>
      <c r="H48" s="35"/>
      <c r="I48" s="8">
        <v>1.9</v>
      </c>
      <c r="J48" s="25">
        <f t="shared" si="4"/>
        <v>15.189873417721518</v>
      </c>
      <c r="K48" s="4">
        <f t="shared" si="5"/>
        <v>1667.8481012658226</v>
      </c>
      <c r="L48" s="30">
        <f t="shared" si="6"/>
        <v>75.949367088607588</v>
      </c>
      <c r="M48" s="33">
        <f t="shared" si="13"/>
        <v>151.89873417721518</v>
      </c>
      <c r="N48" s="33">
        <f t="shared" si="12"/>
        <v>303.79746835443035</v>
      </c>
      <c r="O48" s="30">
        <v>100</v>
      </c>
      <c r="P48" s="28">
        <v>41</v>
      </c>
      <c r="Q48" s="36">
        <v>75</v>
      </c>
      <c r="R48" s="1">
        <v>21</v>
      </c>
      <c r="S48" s="8">
        <v>41</v>
      </c>
      <c r="T48" s="3" t="s">
        <v>9</v>
      </c>
      <c r="U48" s="15" t="s">
        <v>5</v>
      </c>
    </row>
    <row r="49" spans="1:21" x14ac:dyDescent="0.3">
      <c r="G49" s="35"/>
      <c r="H49" s="35"/>
      <c r="I49" s="8">
        <v>0.89999999999999902</v>
      </c>
      <c r="J49" s="25">
        <f t="shared" si="4"/>
        <v>17.39130434782609</v>
      </c>
      <c r="K49" s="4">
        <f t="shared" si="5"/>
        <v>1909.5652173913045</v>
      </c>
      <c r="L49" s="30">
        <f t="shared" si="6"/>
        <v>86.956521739130451</v>
      </c>
      <c r="M49" s="33">
        <f t="shared" si="13"/>
        <v>173.9130434782609</v>
      </c>
      <c r="N49" s="33">
        <f t="shared" si="12"/>
        <v>347.82608695652181</v>
      </c>
      <c r="O49" s="30">
        <v>50</v>
      </c>
      <c r="P49" s="28">
        <v>42</v>
      </c>
      <c r="Q49" s="36">
        <v>85.714285714285708</v>
      </c>
      <c r="R49" s="1">
        <v>22</v>
      </c>
      <c r="S49" s="8">
        <v>42</v>
      </c>
      <c r="T49" s="3" t="s">
        <v>10</v>
      </c>
      <c r="U49" s="15" t="s">
        <v>5</v>
      </c>
    </row>
    <row r="50" spans="1:21" x14ac:dyDescent="0.3">
      <c r="H50" s="35"/>
      <c r="I50" s="8">
        <v>-0.100000000000001</v>
      </c>
      <c r="J50" s="25">
        <f t="shared" si="4"/>
        <v>20.33898305084746</v>
      </c>
      <c r="K50" s="4">
        <f t="shared" si="5"/>
        <v>2233.2203389830511</v>
      </c>
      <c r="L50" s="30">
        <f>100*K50/K$5</f>
        <v>101.6949152542373</v>
      </c>
      <c r="M50" s="33">
        <f t="shared" si="13"/>
        <v>203.3898305084746</v>
      </c>
      <c r="N50" s="33">
        <f t="shared" si="12"/>
        <v>406.77966101694921</v>
      </c>
      <c r="O50" s="30">
        <v>0</v>
      </c>
      <c r="P50" s="28">
        <v>43</v>
      </c>
      <c r="Q50" s="36">
        <v>100</v>
      </c>
      <c r="R50" s="2">
        <v>23</v>
      </c>
      <c r="S50" s="8">
        <v>43</v>
      </c>
      <c r="T50" s="3"/>
      <c r="U50" s="15" t="s">
        <v>5</v>
      </c>
    </row>
    <row r="51" spans="1:21" ht="15" thickBot="1" x14ac:dyDescent="0.35">
      <c r="H51" s="35"/>
      <c r="I51" s="8">
        <v>-1.1000000000000001</v>
      </c>
      <c r="J51" s="26">
        <f t="shared" si="4"/>
        <v>24.489795918367346</v>
      </c>
      <c r="K51" s="11">
        <f t="shared" si="5"/>
        <v>2688.9795918367345</v>
      </c>
      <c r="L51" s="31">
        <f t="shared" si="6"/>
        <v>122.44897959183672</v>
      </c>
      <c r="M51" s="34">
        <f t="shared" si="13"/>
        <v>244.89795918367344</v>
      </c>
      <c r="N51" s="34">
        <f t="shared" si="12"/>
        <v>489.79591836734687</v>
      </c>
      <c r="O51" s="31">
        <v>0</v>
      </c>
      <c r="P51" s="29" t="s">
        <v>31</v>
      </c>
      <c r="Q51" s="36">
        <v>120</v>
      </c>
      <c r="S51" s="8">
        <v>44</v>
      </c>
      <c r="T51" s="3"/>
      <c r="U51" s="15" t="s">
        <v>6</v>
      </c>
    </row>
    <row r="52" spans="1:21" x14ac:dyDescent="0.3">
      <c r="S52" s="8">
        <v>45</v>
      </c>
      <c r="T52" s="3"/>
      <c r="U52" s="15" t="s">
        <v>7</v>
      </c>
    </row>
    <row r="53" spans="1:21" x14ac:dyDescent="0.3">
      <c r="S53" s="8">
        <v>46</v>
      </c>
      <c r="T53" s="3"/>
      <c r="U53" s="15" t="s">
        <v>8</v>
      </c>
    </row>
    <row r="54" spans="1:21" x14ac:dyDescent="0.3">
      <c r="S54" s="8">
        <v>47</v>
      </c>
      <c r="T54" s="3"/>
      <c r="U54" s="15" t="s">
        <v>9</v>
      </c>
    </row>
    <row r="55" spans="1:21" x14ac:dyDescent="0.3">
      <c r="S55" s="8">
        <v>48</v>
      </c>
      <c r="T55" s="3"/>
      <c r="U55" s="15" t="s">
        <v>10</v>
      </c>
    </row>
    <row r="56" spans="1:21" x14ac:dyDescent="0.3">
      <c r="S56" s="8">
        <v>49</v>
      </c>
      <c r="T56" s="3" t="s">
        <v>19</v>
      </c>
      <c r="U56" s="15" t="s">
        <v>19</v>
      </c>
    </row>
    <row r="57" spans="1:21" ht="15" thickBot="1" x14ac:dyDescent="0.35">
      <c r="S57" s="9">
        <v>50</v>
      </c>
      <c r="T57" s="10" t="s">
        <v>19</v>
      </c>
      <c r="U57" s="16" t="s">
        <v>19</v>
      </c>
    </row>
    <row r="60" spans="1:21" x14ac:dyDescent="0.3">
      <c r="A60" s="1">
        <v>1</v>
      </c>
      <c r="B60" s="1">
        <v>1</v>
      </c>
      <c r="C60" s="1">
        <v>-1</v>
      </c>
      <c r="E60" s="1">
        <f>1-MOD(A60-1,3)</f>
        <v>1</v>
      </c>
      <c r="F60" s="1">
        <f>INT((A60-1)/3)-1</f>
        <v>-1</v>
      </c>
    </row>
    <row r="61" spans="1:21" x14ac:dyDescent="0.3">
      <c r="A61" s="1">
        <v>2</v>
      </c>
      <c r="B61" s="1">
        <v>0</v>
      </c>
      <c r="C61" s="1">
        <v>-1</v>
      </c>
      <c r="E61" s="1">
        <f t="shared" ref="E61:E68" si="14">1-MOD(A61-1,3)</f>
        <v>0</v>
      </c>
      <c r="F61" s="1">
        <f t="shared" ref="F61:F68" si="15">INT((A61-1)/3)-1</f>
        <v>-1</v>
      </c>
    </row>
    <row r="62" spans="1:21" x14ac:dyDescent="0.3">
      <c r="A62" s="1">
        <v>3</v>
      </c>
      <c r="B62" s="1">
        <v>-1</v>
      </c>
      <c r="C62" s="1">
        <v>-1</v>
      </c>
      <c r="E62" s="1">
        <f t="shared" si="14"/>
        <v>-1</v>
      </c>
      <c r="F62" s="1">
        <f t="shared" si="15"/>
        <v>-1</v>
      </c>
    </row>
    <row r="63" spans="1:21" x14ac:dyDescent="0.3">
      <c r="A63" s="1">
        <v>4</v>
      </c>
      <c r="B63" s="1">
        <v>1</v>
      </c>
      <c r="C63" s="1">
        <v>0</v>
      </c>
      <c r="E63" s="1">
        <f t="shared" si="14"/>
        <v>1</v>
      </c>
      <c r="F63" s="1">
        <f t="shared" si="15"/>
        <v>0</v>
      </c>
    </row>
    <row r="64" spans="1:21" x14ac:dyDescent="0.3">
      <c r="A64" s="1">
        <v>5</v>
      </c>
      <c r="B64" s="1">
        <v>0</v>
      </c>
      <c r="C64" s="1">
        <v>0</v>
      </c>
      <c r="E64" s="1">
        <f t="shared" si="14"/>
        <v>0</v>
      </c>
      <c r="F64" s="1">
        <f t="shared" si="15"/>
        <v>0</v>
      </c>
    </row>
    <row r="65" spans="1:6" x14ac:dyDescent="0.3">
      <c r="A65" s="1">
        <v>6</v>
      </c>
      <c r="B65" s="1">
        <v>-1</v>
      </c>
      <c r="C65" s="1">
        <v>0</v>
      </c>
      <c r="E65" s="1">
        <f t="shared" si="14"/>
        <v>-1</v>
      </c>
      <c r="F65" s="1">
        <f t="shared" si="15"/>
        <v>0</v>
      </c>
    </row>
    <row r="66" spans="1:6" x14ac:dyDescent="0.3">
      <c r="A66" s="1">
        <v>7</v>
      </c>
      <c r="B66" s="1">
        <v>1</v>
      </c>
      <c r="C66" s="1">
        <v>1</v>
      </c>
      <c r="E66" s="1">
        <f t="shared" si="14"/>
        <v>1</v>
      </c>
      <c r="F66" s="1">
        <f t="shared" si="15"/>
        <v>1</v>
      </c>
    </row>
    <row r="67" spans="1:6" x14ac:dyDescent="0.3">
      <c r="A67" s="1">
        <v>8</v>
      </c>
      <c r="B67" s="1">
        <v>0</v>
      </c>
      <c r="C67" s="1">
        <v>1</v>
      </c>
      <c r="E67" s="1">
        <f t="shared" si="14"/>
        <v>0</v>
      </c>
      <c r="F67" s="1">
        <f t="shared" si="15"/>
        <v>1</v>
      </c>
    </row>
    <row r="68" spans="1:6" x14ac:dyDescent="0.3">
      <c r="A68" s="1">
        <v>9</v>
      </c>
      <c r="B68" s="1">
        <v>-1</v>
      </c>
      <c r="C68" s="1">
        <v>1</v>
      </c>
      <c r="E68" s="1">
        <f t="shared" si="14"/>
        <v>-1</v>
      </c>
      <c r="F68" s="1">
        <f t="shared" si="15"/>
        <v>1</v>
      </c>
    </row>
  </sheetData>
  <mergeCells count="3">
    <mergeCell ref="A5:G6"/>
    <mergeCell ref="S5:V6"/>
    <mergeCell ref="I1:P2"/>
  </mergeCells>
  <hyperlinks>
    <hyperlink ref="L4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414062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414062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</dc:creator>
  <cp:lastModifiedBy>Joke</cp:lastModifiedBy>
  <dcterms:created xsi:type="dcterms:W3CDTF">2008-10-23T19:00:41Z</dcterms:created>
  <dcterms:modified xsi:type="dcterms:W3CDTF">2013-05-05T20:12:11Z</dcterms:modified>
</cp:coreProperties>
</file>